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19\2nd December 2019\"/>
    </mc:Choice>
  </mc:AlternateContent>
  <xr:revisionPtr revIDLastSave="0" documentId="8_{66883C48-2D69-448F-B1EC-E550B08FD4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6" i="2" l="1"/>
  <c r="B52" i="2"/>
  <c r="B46" i="2"/>
  <c r="AI7" i="43" l="1"/>
  <c r="AG7" i="43" l="1"/>
  <c r="O36" i="2" l="1"/>
  <c r="J36" i="2"/>
  <c r="AE7" i="43" l="1"/>
  <c r="AD7" i="43"/>
  <c r="J31" i="2" l="1"/>
  <c r="O31" i="2"/>
  <c r="T31" i="2"/>
  <c r="E37" i="2"/>
  <c r="J37" i="2"/>
  <c r="O37" i="2"/>
  <c r="T37" i="2"/>
  <c r="W31" i="2" l="1"/>
  <c r="W37" i="2"/>
  <c r="AC7" i="43"/>
  <c r="AB7" i="43"/>
  <c r="O7" i="2" l="1"/>
  <c r="W7" i="2" s="1"/>
  <c r="AA7" i="43" l="1"/>
  <c r="D10" i="2" l="1"/>
  <c r="E26" i="2" l="1"/>
  <c r="E34" i="2"/>
  <c r="E35" i="2"/>
  <c r="E36" i="2"/>
  <c r="E38" i="2"/>
  <c r="W38" i="2" s="1"/>
  <c r="V52" i="2" l="1"/>
  <c r="T36" i="2" l="1"/>
  <c r="W36" i="2" s="1"/>
  <c r="T34" i="2"/>
  <c r="W34" i="2" s="1"/>
  <c r="T16" i="2"/>
  <c r="T26" i="2" l="1"/>
  <c r="L22" i="43" l="1"/>
  <c r="J26" i="2" l="1"/>
  <c r="H10" i="2"/>
  <c r="I10" i="2"/>
  <c r="G10" i="2"/>
  <c r="R10" i="2"/>
  <c r="S10" i="2"/>
  <c r="Q10" i="2"/>
  <c r="N10" i="2"/>
  <c r="M10" i="2"/>
  <c r="L10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5" i="2"/>
  <c r="O28" i="2"/>
  <c r="O16" i="2" l="1"/>
  <c r="O26" i="2"/>
  <c r="T39" i="2"/>
  <c r="O39" i="2"/>
  <c r="X41" i="2" l="1"/>
  <c r="F41" i="2"/>
  <c r="H41" i="2"/>
  <c r="I41" i="2"/>
  <c r="K41" i="2"/>
  <c r="L41" i="2"/>
  <c r="M41" i="2"/>
  <c r="N41" i="2"/>
  <c r="P41" i="2"/>
  <c r="Q41" i="2"/>
  <c r="R41" i="2"/>
  <c r="S41" i="2"/>
  <c r="U41" i="2"/>
  <c r="B41" i="2"/>
  <c r="C41" i="2"/>
  <c r="D41" i="2"/>
  <c r="G41" i="2"/>
  <c r="J39" i="2" l="1"/>
  <c r="W26" i="2" l="1"/>
  <c r="E16" i="2"/>
  <c r="W16" i="2" s="1"/>
  <c r="E39" i="2" l="1"/>
  <c r="W39" i="2" s="1"/>
  <c r="X10" i="2" l="1"/>
  <c r="X12" i="2" s="1"/>
  <c r="F10" i="2"/>
  <c r="C10" i="2"/>
  <c r="B10" i="2"/>
  <c r="T29" i="2" l="1"/>
  <c r="T15" i="2"/>
  <c r="O15" i="2" l="1"/>
  <c r="E15" i="2"/>
  <c r="J15" i="2"/>
  <c r="T33" i="2"/>
  <c r="T17" i="2"/>
  <c r="T18" i="2"/>
  <c r="T19" i="2"/>
  <c r="T20" i="2"/>
  <c r="T21" i="2"/>
  <c r="T22" i="2"/>
  <c r="T23" i="2"/>
  <c r="T24" i="2"/>
  <c r="T25" i="2"/>
  <c r="T27" i="2"/>
  <c r="T28" i="2"/>
  <c r="T32" i="2"/>
  <c r="O8" i="2"/>
  <c r="O6" i="2"/>
  <c r="O5" i="2"/>
  <c r="O4" i="2"/>
  <c r="O33" i="2"/>
  <c r="O32" i="2"/>
  <c r="O29" i="2"/>
  <c r="O27" i="2"/>
  <c r="O25" i="2"/>
  <c r="O24" i="2"/>
  <c r="O23" i="2"/>
  <c r="O22" i="2"/>
  <c r="O21" i="2"/>
  <c r="O20" i="2"/>
  <c r="O19" i="2"/>
  <c r="O18" i="2"/>
  <c r="O17" i="2"/>
  <c r="J35" i="2"/>
  <c r="J33" i="2"/>
  <c r="J32" i="2"/>
  <c r="J29" i="2"/>
  <c r="J28" i="2"/>
  <c r="J27" i="2"/>
  <c r="J25" i="2"/>
  <c r="J24" i="2"/>
  <c r="J23" i="2"/>
  <c r="J22" i="2"/>
  <c r="J21" i="2"/>
  <c r="J20" i="2"/>
  <c r="J19" i="2"/>
  <c r="J18" i="2"/>
  <c r="J17" i="2"/>
  <c r="J8" i="2"/>
  <c r="J6" i="2"/>
  <c r="J5" i="2"/>
  <c r="J4" i="2"/>
  <c r="E24" i="2"/>
  <c r="E18" i="2"/>
  <c r="E19" i="2"/>
  <c r="E20" i="2"/>
  <c r="E21" i="2"/>
  <c r="E6" i="2"/>
  <c r="E8" i="2"/>
  <c r="E5" i="2"/>
  <c r="E25" i="2"/>
  <c r="E27" i="2"/>
  <c r="E28" i="2"/>
  <c r="E32" i="2"/>
  <c r="E33" i="2"/>
  <c r="J10" i="2" l="1"/>
  <c r="J41" i="2"/>
  <c r="O41" i="2"/>
  <c r="W32" i="2"/>
  <c r="W28" i="2"/>
  <c r="W27" i="2"/>
  <c r="W29" i="2"/>
  <c r="W33" i="2"/>
  <c r="O10" i="2"/>
  <c r="W25" i="2"/>
  <c r="E4" i="2" l="1"/>
  <c r="E10" i="2" s="1"/>
  <c r="T4" i="2" l="1"/>
  <c r="T5" i="2"/>
  <c r="T6" i="2"/>
  <c r="T8" i="2"/>
  <c r="K10" i="2"/>
  <c r="P10" i="2"/>
  <c r="U10" i="2"/>
  <c r="E17" i="2"/>
  <c r="E22" i="2"/>
  <c r="E23" i="2"/>
  <c r="T35" i="2"/>
  <c r="W35" i="2" l="1"/>
  <c r="T41" i="2"/>
  <c r="E41" i="2"/>
  <c r="W23" i="2"/>
  <c r="T10" i="2"/>
  <c r="W22" i="2"/>
  <c r="W21" i="2"/>
  <c r="W8" i="2"/>
  <c r="W24" i="2"/>
  <c r="W19" i="2"/>
  <c r="W18" i="2"/>
  <c r="W6" i="2"/>
  <c r="W5" i="2"/>
  <c r="W4" i="2"/>
  <c r="W20" i="2"/>
  <c r="W17" i="2"/>
  <c r="W10" i="2" l="1"/>
  <c r="W15" i="2" l="1"/>
  <c r="W41" i="2" s="1"/>
  <c r="E7" i="43" l="1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<sst xmlns="http://schemas.openxmlformats.org/spreadsheetml/2006/main" count="75" uniqueCount="75">
  <si>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</si>
  <si>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</si>
  <si>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</si>
  <si>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</si>
  <si>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</si>
  <si>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</si>
  <si>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</si>
  <si>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</si>
  <si>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</si>
  <si>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</si>
  <si>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</si>
  <si>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</si>
  <si>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</si>
  <si>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</si>
  <si>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</si>
  <si>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</si>
  <si>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</si>
  <si>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</si>
  <si>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</si>
  <si>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</si>
  <si>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</si>
  <si>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</si>
  <si>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</si>
  <si>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</si>
  <si>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</si>
  <si>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</si>
  <si>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</si>
  <si>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</si>
  <si>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</si>
  <si>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</si>
  <si>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</si>
  <si>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</si>
  <si>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</si>
  <si>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</si>
  <si>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</si>
  <si>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</si>
  <si>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</si>
  <si>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</si>
  <si>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</si>
  <si>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Money Manager A/C No: 51091409</t>
  </si>
  <si>
    <t>Income minus expenditure</t>
  </si>
  <si>
    <t>Other funds</t>
  </si>
  <si>
    <t>Statement No.</t>
  </si>
  <si>
    <t>VAT</t>
  </si>
  <si>
    <t>(Current a/c)</t>
  </si>
  <si>
    <t>Legal Costs - S106 Agreement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</si>
  <si>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</si>
  <si>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</si>
  <si>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</si>
  <si>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</si>
  <si>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</si>
  <si>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</si>
  <si>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</si>
  <si>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</si>
  <si>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</si>
  <si>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</si>
  <si>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</si>
  <si>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</si>
  <si>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</si>
  <si>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</si>
  <si>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</si>
  <si>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</si>
  <si>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</si>
  <si>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</si>
  <si>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</si>
  <si>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</si>
  <si>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>Bonfire Night Insurance (prov costs)</t>
  </si>
  <si>
    <t xml:space="preserve">St George's Barracks Working Group </t>
  </si>
  <si>
    <t>Insurance (not incl Bonfire Night)</t>
  </si>
  <si>
    <t>Total Finance required</t>
  </si>
  <si>
    <t>To Draw from Reserves</t>
  </si>
  <si>
    <t>Village Day (NET COST)</t>
  </si>
  <si>
    <t>expenses</t>
  </si>
  <si>
    <t>NLPC General FY 1/04/2019-31/03/2020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</si>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</sst>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58"/>
  <sheetViews>
    <sheetView tabSelected="1" zoomScale="90" zoomScaleNormal="90" workbookViewId="0">
      <selection activeCell="Y50" sqref="Y50"/>
    </sheetView>
  </sheetViews>
  <sheetFormatPr defaultRowHeight="15" x14ac:dyDescent="0.2"/>
  <cols>
    <col min="1" max="1" width="33" style="1" bestFit="1" customWidth="1"/>
    <col min="2" max="2" width="11.88671875" style="5" hidden="1" customWidth="1"/>
    <col min="3" max="3" width="0.109375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10" style="5" hidden="1" customWidth="1"/>
    <col min="12" max="12" width="10.88671875" style="5" hidden="1" customWidth="1"/>
    <col min="13" max="13" width="8.6640625" style="5" hidden="1" customWidth="1"/>
    <col min="14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" style="5" hidden="1" customWidth="1"/>
    <col min="20" max="20" width="13.109375" style="5" hidden="1" customWidth="1"/>
    <col min="21" max="21" width="10" style="5" hidden="1" customWidth="1"/>
    <col min="22" max="22" width="12.109375" style="5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10000</v>
      </c>
      <c r="C4" s="5">
        <v>0</v>
      </c>
      <c r="D4" s="5">
        <v>0</v>
      </c>
      <c r="E4" s="13">
        <f>B4+C4+D4</f>
        <v>10000</v>
      </c>
      <c r="F4" s="13">
        <v>10000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10000</v>
      </c>
      <c r="X4" s="13">
        <v>10000</v>
      </c>
    </row>
    <row r="5" spans="1:29" x14ac:dyDescent="0.2">
      <c r="A5" s="7" t="s">
        <v>24</v>
      </c>
      <c r="B5" s="5">
        <v>0</v>
      </c>
      <c r="C5" s="5">
        <v>0</v>
      </c>
      <c r="D5" s="5">
        <v>0</v>
      </c>
      <c r="E5" s="13">
        <f>B5+C5+D5</f>
        <v>0</v>
      </c>
      <c r="F5" s="13"/>
      <c r="G5" s="5">
        <v>0</v>
      </c>
      <c r="H5" s="5">
        <v>0</v>
      </c>
      <c r="I5" s="5">
        <v>40</v>
      </c>
      <c r="J5" s="13">
        <f>G5+H5+I5</f>
        <v>40</v>
      </c>
      <c r="K5" s="13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40</v>
      </c>
      <c r="X5" s="14"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9.5299999999999994</v>
      </c>
      <c r="E6" s="13">
        <f t="shared" ref="E6:E8" si="2">B6+C6+D6</f>
        <v>9.5299999999999994</v>
      </c>
      <c r="F6" s="13">
        <v>5</v>
      </c>
      <c r="G6" s="5">
        <v>0</v>
      </c>
      <c r="H6" s="5">
        <v>0</v>
      </c>
      <c r="I6" s="5">
        <v>8.92</v>
      </c>
      <c r="J6" s="13">
        <f t="shared" ref="J6:J8" si="3">G6+H6+I6</f>
        <v>8.92</v>
      </c>
      <c r="K6" s="13">
        <v>5</v>
      </c>
      <c r="L6" s="5">
        <v>0</v>
      </c>
      <c r="M6" s="5">
        <v>0</v>
      </c>
      <c r="N6" s="5">
        <v>0</v>
      </c>
      <c r="O6" s="13">
        <f t="shared" ref="O6:O8" si="4">L6+M6+N6</f>
        <v>0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18.45</v>
      </c>
      <c r="X6" s="14">
        <v>20</v>
      </c>
    </row>
    <row r="7" spans="1:29" x14ac:dyDescent="0.2">
      <c r="A7" s="7" t="s">
        <v>62</v>
      </c>
      <c r="E7" s="13"/>
      <c r="F7" s="13"/>
      <c r="J7" s="13"/>
      <c r="K7" s="13"/>
      <c r="M7" s="5">
        <v>1065</v>
      </c>
      <c r="O7" s="13">
        <f>L7+M7+N7</f>
        <v>1065</v>
      </c>
      <c r="P7" s="13">
        <v>1000</v>
      </c>
      <c r="T7" s="13"/>
      <c r="U7" s="13"/>
      <c r="W7" s="13">
        <f>E7+J7+O7+T7</f>
        <v>1065</v>
      </c>
      <c r="X7" s="14">
        <v>1000</v>
      </c>
    </row>
    <row r="8" spans="1:29" x14ac:dyDescent="0.2">
      <c r="A8" s="7" t="s">
        <v>63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M8" s="5">
        <v>595</v>
      </c>
      <c r="N8" s="5">
        <v>0</v>
      </c>
      <c r="O8" s="13">
        <f t="shared" si="4"/>
        <v>595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595</v>
      </c>
      <c r="X8" s="14">
        <v>500</v>
      </c>
    </row>
    <row r="9" spans="1:29" x14ac:dyDescent="0.2">
      <c r="A9" s="7"/>
      <c r="X9" s="15"/>
    </row>
    <row r="10" spans="1:29" ht="15.75" x14ac:dyDescent="0.25">
      <c r="A10" s="23" t="s">
        <v>56</v>
      </c>
      <c r="B10" s="19">
        <f>SUM(B4:B8)</f>
        <v>10000</v>
      </c>
      <c r="C10" s="19">
        <f>SUM(C4:C8)</f>
        <v>0</v>
      </c>
      <c r="D10" s="19">
        <f>SUM(D4:D9)</f>
        <v>9.5299999999999994</v>
      </c>
      <c r="E10" s="28">
        <f>SUM(E4:E9)</f>
        <v>10009.530000000001</v>
      </c>
      <c r="F10" s="28">
        <f t="shared" ref="F10:U10" si="5">SUM(F4:F8)</f>
        <v>10005</v>
      </c>
      <c r="G10" s="19">
        <f t="shared" si="5"/>
        <v>0</v>
      </c>
      <c r="H10" s="19">
        <f t="shared" si="5"/>
        <v>0</v>
      </c>
      <c r="I10" s="19">
        <f t="shared" si="5"/>
        <v>48.92</v>
      </c>
      <c r="J10" s="28">
        <f t="shared" si="5"/>
        <v>48.92</v>
      </c>
      <c r="K10" s="28">
        <f t="shared" si="5"/>
        <v>5</v>
      </c>
      <c r="L10" s="19">
        <f t="shared" si="5"/>
        <v>0</v>
      </c>
      <c r="M10" s="19">
        <f t="shared" si="5"/>
        <v>1660</v>
      </c>
      <c r="N10" s="19">
        <f t="shared" si="5"/>
        <v>0</v>
      </c>
      <c r="O10" s="28">
        <f t="shared" si="5"/>
        <v>1660</v>
      </c>
      <c r="P10" s="28">
        <f t="shared" si="5"/>
        <v>1505</v>
      </c>
      <c r="Q10" s="19">
        <f t="shared" si="5"/>
        <v>0</v>
      </c>
      <c r="R10" s="19">
        <f t="shared" si="5"/>
        <v>0</v>
      </c>
      <c r="S10" s="19">
        <f t="shared" si="5"/>
        <v>0</v>
      </c>
      <c r="T10" s="28">
        <f t="shared" si="5"/>
        <v>0</v>
      </c>
      <c r="U10" s="28">
        <f t="shared" si="5"/>
        <v>5</v>
      </c>
      <c r="V10" s="19"/>
      <c r="W10" s="28">
        <f>SUM(W4:W8)</f>
        <v>11718.45</v>
      </c>
      <c r="X10" s="28">
        <f>SUM(X4:X8)</f>
        <v>11520</v>
      </c>
    </row>
    <row r="11" spans="1:29" ht="15.75" x14ac:dyDescent="0.25">
      <c r="A11" s="23" t="s">
        <v>70</v>
      </c>
      <c r="F11" s="13"/>
      <c r="J11" s="13"/>
      <c r="K11" s="13"/>
      <c r="O11" s="13"/>
      <c r="P11" s="13"/>
      <c r="T11" s="13"/>
      <c r="U11" s="13"/>
      <c r="W11" s="13"/>
      <c r="X11" s="13">
        <v>972.64</v>
      </c>
    </row>
    <row r="12" spans="1:29" ht="15.75" x14ac:dyDescent="0.25">
      <c r="A12" s="23" t="s">
        <v>69</v>
      </c>
      <c r="W12" s="13"/>
      <c r="X12" s="28">
        <f>SUM(X10+X11)</f>
        <v>12492.64</v>
      </c>
    </row>
    <row r="13" spans="1:29" ht="15.75" x14ac:dyDescent="0.25">
      <c r="A13" s="4"/>
    </row>
    <row r="14" spans="1:29" ht="15.75" x14ac:dyDescent="0.25">
      <c r="A14" s="2" t="s">
        <v>48</v>
      </c>
    </row>
    <row r="15" spans="1:29" x14ac:dyDescent="0.2">
      <c r="A15" s="7" t="s">
        <v>50</v>
      </c>
      <c r="B15" s="1">
        <v>0</v>
      </c>
      <c r="C15" s="10">
        <v>0</v>
      </c>
      <c r="D15" s="1">
        <v>0</v>
      </c>
      <c r="E15" s="13">
        <f t="shared" ref="E15:E39" si="6">B15+C15+D15</f>
        <v>0</v>
      </c>
      <c r="F15" s="13"/>
      <c r="G15" s="5">
        <v>0</v>
      </c>
      <c r="H15" s="5">
        <v>0</v>
      </c>
      <c r="I15" s="5">
        <v>0</v>
      </c>
      <c r="J15" s="13">
        <f t="shared" ref="J15:J39" si="7">G15+H15+I15</f>
        <v>0</v>
      </c>
      <c r="K15" s="13"/>
      <c r="L15" s="5">
        <v>0</v>
      </c>
      <c r="M15" s="5">
        <v>0</v>
      </c>
      <c r="N15" s="5">
        <v>0</v>
      </c>
      <c r="O15" s="13">
        <f t="shared" ref="O15:O35" si="8">L15+M15+N15</f>
        <v>0</v>
      </c>
      <c r="P15" s="13"/>
      <c r="Q15" s="5">
        <v>0</v>
      </c>
      <c r="R15" s="5">
        <v>0</v>
      </c>
      <c r="S15" s="5">
        <v>0</v>
      </c>
      <c r="T15" s="13">
        <f t="shared" ref="T15:T34" si="9">Q15+R15+S15</f>
        <v>0</v>
      </c>
      <c r="U15" s="13"/>
      <c r="W15" s="13">
        <f t="shared" ref="W15:W37" si="10">E15+J15+O15+T15</f>
        <v>0</v>
      </c>
      <c r="X15" s="14">
        <v>100</v>
      </c>
    </row>
    <row r="16" spans="1:29" x14ac:dyDescent="0.2">
      <c r="A16" s="7" t="s">
        <v>49</v>
      </c>
      <c r="B16" s="1">
        <v>0</v>
      </c>
      <c r="C16" s="10">
        <v>0</v>
      </c>
      <c r="D16" s="1">
        <v>0</v>
      </c>
      <c r="E16" s="13">
        <f t="shared" si="6"/>
        <v>0</v>
      </c>
      <c r="F16" s="13"/>
      <c r="G16" s="5">
        <v>0</v>
      </c>
      <c r="H16" s="5">
        <v>0</v>
      </c>
      <c r="I16" s="5">
        <v>0</v>
      </c>
      <c r="J16" s="13"/>
      <c r="K16" s="13"/>
      <c r="L16" s="5">
        <v>0</v>
      </c>
      <c r="M16" s="5">
        <v>0</v>
      </c>
      <c r="N16" s="5">
        <v>0</v>
      </c>
      <c r="O16" s="13">
        <f t="shared" si="8"/>
        <v>0</v>
      </c>
      <c r="P16" s="13"/>
      <c r="Q16" s="5">
        <v>0</v>
      </c>
      <c r="R16" s="5">
        <v>0</v>
      </c>
      <c r="S16" s="5">
        <v>0</v>
      </c>
      <c r="T16" s="13">
        <f t="shared" si="9"/>
        <v>0</v>
      </c>
      <c r="U16" s="13"/>
      <c r="W16" s="13">
        <f t="shared" si="10"/>
        <v>0</v>
      </c>
      <c r="X16" s="14">
        <v>0</v>
      </c>
    </row>
    <row r="17" spans="1:34" x14ac:dyDescent="0.2">
      <c r="A17" s="7" t="s">
        <v>51</v>
      </c>
      <c r="B17" s="10">
        <v>229.01</v>
      </c>
      <c r="C17" s="10">
        <v>0</v>
      </c>
      <c r="D17" s="1">
        <v>0</v>
      </c>
      <c r="E17" s="13">
        <f t="shared" si="6"/>
        <v>229.01</v>
      </c>
      <c r="F17" s="13"/>
      <c r="G17" s="5">
        <v>0</v>
      </c>
      <c r="H17" s="5">
        <v>0</v>
      </c>
      <c r="I17" s="5">
        <v>0</v>
      </c>
      <c r="J17" s="13">
        <f t="shared" si="7"/>
        <v>0</v>
      </c>
      <c r="K17" s="13"/>
      <c r="L17" s="5">
        <v>0</v>
      </c>
      <c r="M17" s="5">
        <v>0</v>
      </c>
      <c r="N17" s="5">
        <v>0</v>
      </c>
      <c r="O17" s="13">
        <f t="shared" si="8"/>
        <v>0</v>
      </c>
      <c r="P17" s="13"/>
      <c r="Q17" s="5">
        <v>0</v>
      </c>
      <c r="R17" s="5">
        <v>0</v>
      </c>
      <c r="S17" s="5">
        <v>0</v>
      </c>
      <c r="T17" s="13">
        <f t="shared" si="9"/>
        <v>0</v>
      </c>
      <c r="U17" s="13"/>
      <c r="W17" s="13">
        <f t="shared" si="10"/>
        <v>229.01</v>
      </c>
      <c r="X17" s="14">
        <v>230</v>
      </c>
    </row>
    <row r="18" spans="1:34" x14ac:dyDescent="0.2">
      <c r="A18" s="7" t="s">
        <v>52</v>
      </c>
      <c r="B18" s="1">
        <v>0</v>
      </c>
      <c r="C18" s="10">
        <v>0</v>
      </c>
      <c r="D18" s="1">
        <v>0</v>
      </c>
      <c r="E18" s="13">
        <f t="shared" si="6"/>
        <v>0</v>
      </c>
      <c r="F18" s="13"/>
      <c r="G18" s="5">
        <v>0</v>
      </c>
      <c r="H18" s="5">
        <v>0</v>
      </c>
      <c r="I18" s="5">
        <v>0</v>
      </c>
      <c r="J18" s="13">
        <f t="shared" si="7"/>
        <v>0</v>
      </c>
      <c r="K18" s="13"/>
      <c r="L18" s="5">
        <v>0</v>
      </c>
      <c r="M18" s="5">
        <v>0</v>
      </c>
      <c r="N18" s="5">
        <v>0</v>
      </c>
      <c r="O18" s="13">
        <f t="shared" si="8"/>
        <v>0</v>
      </c>
      <c r="P18" s="13"/>
      <c r="Q18" s="5">
        <v>0</v>
      </c>
      <c r="R18" s="5">
        <v>0</v>
      </c>
      <c r="S18" s="5">
        <v>0</v>
      </c>
      <c r="T18" s="13">
        <f t="shared" si="9"/>
        <v>0</v>
      </c>
      <c r="U18" s="13"/>
      <c r="W18" s="13">
        <f t="shared" si="10"/>
        <v>0</v>
      </c>
      <c r="X18" s="14">
        <v>110</v>
      </c>
      <c r="AA18" s="9"/>
      <c r="AH18" s="18"/>
    </row>
    <row r="19" spans="1:34" x14ac:dyDescent="0.2">
      <c r="A19" s="7" t="s">
        <v>68</v>
      </c>
      <c r="B19" s="1">
        <v>0</v>
      </c>
      <c r="C19" s="10">
        <v>604.29</v>
      </c>
      <c r="D19" s="1">
        <v>0</v>
      </c>
      <c r="E19" s="13">
        <f t="shared" si="6"/>
        <v>604.29</v>
      </c>
      <c r="F19" s="13"/>
      <c r="G19" s="5">
        <v>0</v>
      </c>
      <c r="H19" s="5">
        <v>0</v>
      </c>
      <c r="I19" s="5">
        <v>0</v>
      </c>
      <c r="J19" s="13">
        <f t="shared" si="7"/>
        <v>0</v>
      </c>
      <c r="K19" s="13"/>
      <c r="L19" s="5">
        <v>0</v>
      </c>
      <c r="M19" s="5">
        <v>0</v>
      </c>
      <c r="N19" s="5">
        <v>0</v>
      </c>
      <c r="O19" s="13">
        <f t="shared" si="8"/>
        <v>0</v>
      </c>
      <c r="P19" s="13"/>
      <c r="Q19" s="5">
        <v>0</v>
      </c>
      <c r="R19" s="5">
        <v>0</v>
      </c>
      <c r="S19" s="5">
        <v>0</v>
      </c>
      <c r="T19" s="13">
        <f t="shared" si="9"/>
        <v>0</v>
      </c>
      <c r="U19" s="13"/>
      <c r="W19" s="13">
        <f t="shared" si="10"/>
        <v>604.29</v>
      </c>
      <c r="X19" s="14">
        <v>602</v>
      </c>
      <c r="AH19" s="5"/>
    </row>
    <row r="20" spans="1:34" x14ac:dyDescent="0.2">
      <c r="A20" s="7" t="s">
        <v>25</v>
      </c>
      <c r="B20" s="1">
        <v>0</v>
      </c>
      <c r="C20" s="10">
        <v>0</v>
      </c>
      <c r="D20" s="1">
        <v>0</v>
      </c>
      <c r="E20" s="13">
        <f t="shared" si="6"/>
        <v>0</v>
      </c>
      <c r="F20" s="13"/>
      <c r="G20" s="5">
        <v>0</v>
      </c>
      <c r="H20" s="5">
        <v>0</v>
      </c>
      <c r="I20" s="5">
        <v>0</v>
      </c>
      <c r="J20" s="13">
        <f t="shared" si="7"/>
        <v>0</v>
      </c>
      <c r="K20" s="13"/>
      <c r="L20" s="5">
        <v>0</v>
      </c>
      <c r="M20" s="5">
        <v>0</v>
      </c>
      <c r="N20" s="5">
        <v>0</v>
      </c>
      <c r="O20" s="13">
        <f t="shared" si="8"/>
        <v>0</v>
      </c>
      <c r="P20" s="13"/>
      <c r="Q20" s="5">
        <v>0</v>
      </c>
      <c r="R20" s="5">
        <v>0</v>
      </c>
      <c r="S20" s="5">
        <v>0</v>
      </c>
      <c r="T20" s="13">
        <f t="shared" si="9"/>
        <v>0</v>
      </c>
      <c r="U20" s="13"/>
      <c r="W20" s="13">
        <f t="shared" si="10"/>
        <v>0</v>
      </c>
      <c r="X20" s="14">
        <v>671</v>
      </c>
    </row>
    <row r="21" spans="1:34" x14ac:dyDescent="0.2">
      <c r="A21" s="7" t="s">
        <v>26</v>
      </c>
      <c r="B21" s="10">
        <v>210</v>
      </c>
      <c r="C21" s="10">
        <v>0</v>
      </c>
      <c r="D21" s="1">
        <v>0</v>
      </c>
      <c r="E21" s="13">
        <f t="shared" si="6"/>
        <v>210</v>
      </c>
      <c r="F21" s="13"/>
      <c r="G21" s="5">
        <v>0</v>
      </c>
      <c r="H21" s="5">
        <v>200</v>
      </c>
      <c r="I21" s="5">
        <v>0</v>
      </c>
      <c r="J21" s="13">
        <f t="shared" si="7"/>
        <v>200</v>
      </c>
      <c r="K21" s="13"/>
      <c r="L21" s="5">
        <v>0</v>
      </c>
      <c r="M21" s="5">
        <v>0</v>
      </c>
      <c r="N21" s="5">
        <v>0</v>
      </c>
      <c r="O21" s="13">
        <f t="shared" si="8"/>
        <v>0</v>
      </c>
      <c r="P21" s="13"/>
      <c r="Q21" s="5">
        <v>0</v>
      </c>
      <c r="R21" s="5">
        <v>0</v>
      </c>
      <c r="S21" s="5">
        <v>0</v>
      </c>
      <c r="T21" s="13">
        <f t="shared" si="9"/>
        <v>0</v>
      </c>
      <c r="U21" s="13"/>
      <c r="W21" s="13">
        <f t="shared" si="10"/>
        <v>410</v>
      </c>
      <c r="X21" s="14">
        <v>210</v>
      </c>
    </row>
    <row r="22" spans="1:34" x14ac:dyDescent="0.2">
      <c r="A22" s="7" t="s">
        <v>46</v>
      </c>
      <c r="B22" s="10">
        <v>67</v>
      </c>
      <c r="C22" s="10">
        <v>0</v>
      </c>
      <c r="D22" s="1">
        <v>0</v>
      </c>
      <c r="E22" s="13">
        <f t="shared" si="6"/>
        <v>67</v>
      </c>
      <c r="F22" s="13"/>
      <c r="G22" s="5">
        <v>0</v>
      </c>
      <c r="H22" s="5">
        <v>0</v>
      </c>
      <c r="I22" s="5">
        <v>0</v>
      </c>
      <c r="J22" s="13">
        <f t="shared" si="7"/>
        <v>0</v>
      </c>
      <c r="K22" s="13"/>
      <c r="L22" s="5">
        <v>0</v>
      </c>
      <c r="M22" s="5">
        <v>0</v>
      </c>
      <c r="N22" s="5">
        <v>0</v>
      </c>
      <c r="O22" s="13">
        <f t="shared" si="8"/>
        <v>0</v>
      </c>
      <c r="P22" s="13"/>
      <c r="Q22" s="5">
        <v>0</v>
      </c>
      <c r="R22" s="5">
        <v>0</v>
      </c>
      <c r="S22" s="5">
        <v>0</v>
      </c>
      <c r="T22" s="13">
        <f t="shared" si="9"/>
        <v>0</v>
      </c>
      <c r="U22" s="13"/>
      <c r="W22" s="13">
        <f t="shared" si="10"/>
        <v>67</v>
      </c>
      <c r="X22" s="14">
        <v>70</v>
      </c>
      <c r="AA22" s="9"/>
    </row>
    <row r="23" spans="1:34" x14ac:dyDescent="0.2">
      <c r="A23" s="7" t="s">
        <v>27</v>
      </c>
      <c r="B23" s="5">
        <v>0</v>
      </c>
      <c r="C23" s="10">
        <v>0</v>
      </c>
      <c r="D23" s="10">
        <v>1482.91</v>
      </c>
      <c r="E23" s="13">
        <f t="shared" si="6"/>
        <v>1482.91</v>
      </c>
      <c r="F23" s="13"/>
      <c r="G23" s="5">
        <v>0</v>
      </c>
      <c r="H23" s="5">
        <v>0</v>
      </c>
      <c r="I23" s="5">
        <v>1482.91</v>
      </c>
      <c r="J23" s="13">
        <f t="shared" si="7"/>
        <v>1482.91</v>
      </c>
      <c r="K23" s="13"/>
      <c r="L23" s="5">
        <v>0</v>
      </c>
      <c r="M23" s="5">
        <v>0</v>
      </c>
      <c r="N23" s="5">
        <v>0</v>
      </c>
      <c r="O23" s="13">
        <f t="shared" si="8"/>
        <v>0</v>
      </c>
      <c r="P23" s="13"/>
      <c r="Q23" s="5">
        <v>0</v>
      </c>
      <c r="R23" s="5">
        <v>0</v>
      </c>
      <c r="S23" s="5">
        <v>0</v>
      </c>
      <c r="T23" s="13">
        <f t="shared" si="9"/>
        <v>0</v>
      </c>
      <c r="U23" s="13"/>
      <c r="W23" s="13">
        <f t="shared" si="10"/>
        <v>2965.82</v>
      </c>
      <c r="X23" s="14">
        <v>5931.64</v>
      </c>
    </row>
    <row r="24" spans="1:34" x14ac:dyDescent="0.2">
      <c r="A24" s="7" t="s">
        <v>72</v>
      </c>
      <c r="B24" s="5">
        <v>56.01</v>
      </c>
      <c r="C24" s="10">
        <v>82.84</v>
      </c>
      <c r="D24" s="5">
        <v>0</v>
      </c>
      <c r="E24" s="13">
        <f t="shared" si="6"/>
        <v>138.85</v>
      </c>
      <c r="F24" s="13"/>
      <c r="G24" s="5">
        <v>0</v>
      </c>
      <c r="H24" s="5">
        <v>0</v>
      </c>
      <c r="I24" s="5">
        <v>51.91</v>
      </c>
      <c r="J24" s="13">
        <f t="shared" si="7"/>
        <v>51.91</v>
      </c>
      <c r="K24" s="13"/>
      <c r="L24" s="5">
        <v>0</v>
      </c>
      <c r="M24" s="5">
        <v>0</v>
      </c>
      <c r="N24" s="5">
        <v>0</v>
      </c>
      <c r="O24" s="13">
        <f t="shared" si="8"/>
        <v>0</v>
      </c>
      <c r="P24" s="13"/>
      <c r="Q24" s="5">
        <v>0</v>
      </c>
      <c r="R24" s="5">
        <v>0</v>
      </c>
      <c r="S24" s="5">
        <v>0</v>
      </c>
      <c r="T24" s="13">
        <f t="shared" si="9"/>
        <v>0</v>
      </c>
      <c r="U24" s="13"/>
      <c r="W24" s="13">
        <f t="shared" si="10"/>
        <v>190.76</v>
      </c>
      <c r="X24" s="14">
        <v>250</v>
      </c>
      <c r="AA24" s="10"/>
    </row>
    <row r="25" spans="1:34" x14ac:dyDescent="0.2">
      <c r="A25" s="7" t="s">
        <v>28</v>
      </c>
      <c r="B25" s="5">
        <v>40</v>
      </c>
      <c r="C25" s="10">
        <v>0</v>
      </c>
      <c r="D25" s="5">
        <v>0</v>
      </c>
      <c r="E25" s="13">
        <f t="shared" si="6"/>
        <v>40</v>
      </c>
      <c r="F25" s="13"/>
      <c r="G25" s="5">
        <v>0</v>
      </c>
      <c r="H25" s="5">
        <v>0</v>
      </c>
      <c r="I25" s="5">
        <v>40</v>
      </c>
      <c r="J25" s="13">
        <f t="shared" si="7"/>
        <v>40</v>
      </c>
      <c r="K25" s="13"/>
      <c r="L25" s="5">
        <v>0</v>
      </c>
      <c r="M25" s="5">
        <v>0</v>
      </c>
      <c r="N25" s="5">
        <v>0</v>
      </c>
      <c r="O25" s="13">
        <f t="shared" si="8"/>
        <v>0</v>
      </c>
      <c r="P25" s="13"/>
      <c r="Q25" s="5">
        <v>0</v>
      </c>
      <c r="R25" s="5">
        <v>0</v>
      </c>
      <c r="S25" s="5">
        <v>0</v>
      </c>
      <c r="T25" s="13">
        <f t="shared" si="9"/>
        <v>0</v>
      </c>
      <c r="U25" s="13"/>
      <c r="W25" s="13">
        <f t="shared" si="10"/>
        <v>80</v>
      </c>
      <c r="X25" s="14">
        <v>400</v>
      </c>
      <c r="Z25" s="5"/>
    </row>
    <row r="26" spans="1:34" x14ac:dyDescent="0.2">
      <c r="A26" s="7" t="s">
        <v>53</v>
      </c>
      <c r="B26" s="5">
        <v>0</v>
      </c>
      <c r="C26" s="10">
        <v>0</v>
      </c>
      <c r="D26" s="5">
        <v>0</v>
      </c>
      <c r="E26" s="13">
        <f t="shared" si="6"/>
        <v>0</v>
      </c>
      <c r="F26" s="13"/>
      <c r="G26" s="5">
        <v>0</v>
      </c>
      <c r="H26" s="5">
        <v>239.69</v>
      </c>
      <c r="I26" s="5">
        <v>0</v>
      </c>
      <c r="J26" s="13">
        <f t="shared" si="7"/>
        <v>239.69</v>
      </c>
      <c r="K26" s="13"/>
      <c r="L26" s="5">
        <v>0</v>
      </c>
      <c r="M26" s="5">
        <v>0</v>
      </c>
      <c r="N26" s="5">
        <v>0</v>
      </c>
      <c r="O26" s="13">
        <f t="shared" si="8"/>
        <v>0</v>
      </c>
      <c r="P26" s="13"/>
      <c r="Q26" s="5">
        <v>0</v>
      </c>
      <c r="R26" s="5">
        <v>0</v>
      </c>
      <c r="S26" s="5">
        <v>0</v>
      </c>
      <c r="T26" s="13">
        <f t="shared" si="9"/>
        <v>0</v>
      </c>
      <c r="U26" s="13"/>
      <c r="W26" s="13">
        <f>E26+J26+O26+T26</f>
        <v>239.69</v>
      </c>
      <c r="X26" s="14">
        <v>1083</v>
      </c>
      <c r="Z26" s="5"/>
    </row>
    <row r="27" spans="1:34" x14ac:dyDescent="0.2">
      <c r="A27" s="7" t="s">
        <v>29</v>
      </c>
      <c r="B27" s="5">
        <v>0</v>
      </c>
      <c r="C27" s="10">
        <v>0</v>
      </c>
      <c r="D27" s="5">
        <v>0</v>
      </c>
      <c r="E27" s="13">
        <f t="shared" si="6"/>
        <v>0</v>
      </c>
      <c r="F27" s="13"/>
      <c r="G27" s="5">
        <v>0</v>
      </c>
      <c r="H27" s="5">
        <v>0</v>
      </c>
      <c r="I27" s="5">
        <v>0</v>
      </c>
      <c r="J27" s="13">
        <f t="shared" si="7"/>
        <v>0</v>
      </c>
      <c r="K27" s="13"/>
      <c r="L27" s="5">
        <v>0</v>
      </c>
      <c r="M27" s="5">
        <v>0</v>
      </c>
      <c r="N27" s="5">
        <v>0</v>
      </c>
      <c r="O27" s="13">
        <f t="shared" si="8"/>
        <v>0</v>
      </c>
      <c r="P27" s="13"/>
      <c r="Q27" s="5">
        <v>0</v>
      </c>
      <c r="R27" s="5">
        <v>0</v>
      </c>
      <c r="S27" s="5">
        <v>0</v>
      </c>
      <c r="T27" s="13">
        <f t="shared" si="9"/>
        <v>0</v>
      </c>
      <c r="U27" s="13"/>
      <c r="W27" s="13">
        <f t="shared" si="10"/>
        <v>0</v>
      </c>
      <c r="X27" s="14">
        <v>0</v>
      </c>
      <c r="AA27" s="9"/>
    </row>
    <row r="28" spans="1:34" x14ac:dyDescent="0.2">
      <c r="A28" s="7" t="s">
        <v>30</v>
      </c>
      <c r="B28" s="5">
        <v>0</v>
      </c>
      <c r="C28" s="10">
        <v>0</v>
      </c>
      <c r="D28" s="5">
        <v>0</v>
      </c>
      <c r="E28" s="27">
        <f t="shared" si="6"/>
        <v>0</v>
      </c>
      <c r="F28" s="13"/>
      <c r="G28" s="5">
        <v>0</v>
      </c>
      <c r="H28" s="5">
        <v>0</v>
      </c>
      <c r="I28" s="5">
        <v>0</v>
      </c>
      <c r="J28" s="13">
        <f t="shared" si="7"/>
        <v>0</v>
      </c>
      <c r="K28" s="13"/>
      <c r="L28" s="5">
        <v>0</v>
      </c>
      <c r="M28" s="5">
        <v>71.62</v>
      </c>
      <c r="N28" s="5">
        <v>0</v>
      </c>
      <c r="O28" s="13">
        <f t="shared" si="8"/>
        <v>71.62</v>
      </c>
      <c r="P28" s="13"/>
      <c r="Q28" s="5">
        <v>0</v>
      </c>
      <c r="R28" s="5">
        <v>0</v>
      </c>
      <c r="S28" s="5">
        <v>0</v>
      </c>
      <c r="T28" s="13">
        <f t="shared" si="9"/>
        <v>0</v>
      </c>
      <c r="U28" s="13"/>
      <c r="W28" s="13">
        <f t="shared" si="10"/>
        <v>71.62</v>
      </c>
      <c r="X28" s="14">
        <v>150</v>
      </c>
    </row>
    <row r="29" spans="1:34" x14ac:dyDescent="0.2">
      <c r="A29" s="7" t="s">
        <v>64</v>
      </c>
      <c r="B29" s="5">
        <v>0</v>
      </c>
      <c r="C29" s="10">
        <v>0</v>
      </c>
      <c r="D29" s="5">
        <v>0</v>
      </c>
      <c r="E29" s="27">
        <v>0</v>
      </c>
      <c r="F29" s="13"/>
      <c r="G29" s="5">
        <v>0</v>
      </c>
      <c r="H29" s="5">
        <v>0</v>
      </c>
      <c r="I29" s="5">
        <v>0</v>
      </c>
      <c r="J29" s="13">
        <f t="shared" si="7"/>
        <v>0</v>
      </c>
      <c r="K29" s="13"/>
      <c r="L29" s="5">
        <v>0</v>
      </c>
      <c r="M29" s="5">
        <v>1000</v>
      </c>
      <c r="N29" s="5">
        <v>0</v>
      </c>
      <c r="O29" s="13">
        <f t="shared" si="8"/>
        <v>1000</v>
      </c>
      <c r="P29" s="13"/>
      <c r="Q29" s="5">
        <v>0</v>
      </c>
      <c r="R29" s="5">
        <v>0</v>
      </c>
      <c r="S29" s="5">
        <v>0</v>
      </c>
      <c r="T29" s="13">
        <f t="shared" si="9"/>
        <v>0</v>
      </c>
      <c r="U29" s="13"/>
      <c r="W29" s="13">
        <f t="shared" si="10"/>
        <v>1000</v>
      </c>
      <c r="X29" s="14">
        <v>1000</v>
      </c>
    </row>
    <row r="30" spans="1:34" x14ac:dyDescent="0.2">
      <c r="A30" s="7" t="s">
        <v>65</v>
      </c>
      <c r="B30" s="5">
        <v>0</v>
      </c>
      <c r="C30" s="10">
        <v>0</v>
      </c>
      <c r="D30" s="5">
        <v>0</v>
      </c>
      <c r="E30" s="27">
        <v>0</v>
      </c>
      <c r="F30" s="13"/>
      <c r="J30" s="13"/>
      <c r="K30" s="13"/>
      <c r="M30" s="5">
        <v>70</v>
      </c>
      <c r="O30" s="13"/>
      <c r="P30" s="13"/>
      <c r="T30" s="13"/>
      <c r="U30" s="13"/>
      <c r="W30" s="13">
        <v>70</v>
      </c>
      <c r="X30" s="14">
        <v>200</v>
      </c>
    </row>
    <row r="31" spans="1:34" x14ac:dyDescent="0.2">
      <c r="A31" s="7" t="s">
        <v>66</v>
      </c>
      <c r="B31" s="5">
        <v>0</v>
      </c>
      <c r="C31" s="10">
        <v>0</v>
      </c>
      <c r="D31" s="5">
        <v>0</v>
      </c>
      <c r="E31" s="27">
        <v>0</v>
      </c>
      <c r="F31" s="13"/>
      <c r="G31" s="5">
        <v>0</v>
      </c>
      <c r="H31" s="5">
        <v>0</v>
      </c>
      <c r="I31" s="5">
        <v>0</v>
      </c>
      <c r="J31" s="13">
        <f t="shared" si="7"/>
        <v>0</v>
      </c>
      <c r="K31" s="13"/>
      <c r="L31" s="5">
        <v>0</v>
      </c>
      <c r="M31" s="5">
        <v>0</v>
      </c>
      <c r="N31" s="5">
        <v>0</v>
      </c>
      <c r="O31" s="13">
        <f t="shared" si="8"/>
        <v>0</v>
      </c>
      <c r="P31" s="13"/>
      <c r="Q31" s="5">
        <v>0</v>
      </c>
      <c r="R31" s="5">
        <v>0</v>
      </c>
      <c r="S31" s="5">
        <v>0</v>
      </c>
      <c r="T31" s="13">
        <f t="shared" si="9"/>
        <v>0</v>
      </c>
      <c r="U31" s="13"/>
      <c r="W31" s="13">
        <f t="shared" ref="W31" si="11">E31+J31+O31+T31</f>
        <v>0</v>
      </c>
      <c r="X31" s="14">
        <v>0</v>
      </c>
    </row>
    <row r="32" spans="1:34" x14ac:dyDescent="0.2">
      <c r="A32" s="7" t="s">
        <v>54</v>
      </c>
      <c r="B32" s="5">
        <v>424</v>
      </c>
      <c r="C32" s="10">
        <v>0</v>
      </c>
      <c r="D32" s="5">
        <v>0</v>
      </c>
      <c r="E32" s="13">
        <f t="shared" si="6"/>
        <v>424</v>
      </c>
      <c r="F32" s="13"/>
      <c r="G32" s="5">
        <v>0</v>
      </c>
      <c r="H32" s="5">
        <v>0</v>
      </c>
      <c r="I32" s="5">
        <v>0</v>
      </c>
      <c r="J32" s="13">
        <f t="shared" si="7"/>
        <v>0</v>
      </c>
      <c r="K32" s="13"/>
      <c r="L32" s="5">
        <v>0</v>
      </c>
      <c r="M32" s="5">
        <v>0</v>
      </c>
      <c r="N32" s="5">
        <v>0</v>
      </c>
      <c r="O32" s="13">
        <f t="shared" si="8"/>
        <v>0</v>
      </c>
      <c r="P32" s="13"/>
      <c r="Q32" s="5">
        <v>0</v>
      </c>
      <c r="R32" s="5">
        <v>0</v>
      </c>
      <c r="S32" s="5">
        <v>0</v>
      </c>
      <c r="T32" s="13">
        <f t="shared" si="9"/>
        <v>0</v>
      </c>
      <c r="U32" s="13"/>
      <c r="W32" s="13">
        <f t="shared" si="10"/>
        <v>424</v>
      </c>
      <c r="X32" s="14">
        <v>250</v>
      </c>
    </row>
    <row r="33" spans="1:24" x14ac:dyDescent="0.2">
      <c r="A33" s="7" t="s">
        <v>31</v>
      </c>
      <c r="B33" s="5">
        <v>40</v>
      </c>
      <c r="C33" s="10">
        <v>0</v>
      </c>
      <c r="D33" s="5">
        <v>0</v>
      </c>
      <c r="E33" s="13">
        <f t="shared" si="6"/>
        <v>40</v>
      </c>
      <c r="F33" s="13"/>
      <c r="G33" s="5">
        <v>0</v>
      </c>
      <c r="H33" s="5">
        <v>0</v>
      </c>
      <c r="I33" s="5">
        <v>0</v>
      </c>
      <c r="J33" s="13">
        <f t="shared" si="7"/>
        <v>0</v>
      </c>
      <c r="K33" s="13"/>
      <c r="L33" s="5">
        <v>0</v>
      </c>
      <c r="M33" s="5">
        <v>0</v>
      </c>
      <c r="N33" s="5">
        <v>0</v>
      </c>
      <c r="O33" s="13">
        <f t="shared" si="8"/>
        <v>0</v>
      </c>
      <c r="P33" s="13"/>
      <c r="Q33" s="5">
        <v>0</v>
      </c>
      <c r="R33" s="5">
        <v>0</v>
      </c>
      <c r="S33" s="5">
        <v>0</v>
      </c>
      <c r="T33" s="13">
        <f t="shared" si="9"/>
        <v>0</v>
      </c>
      <c r="U33" s="13"/>
      <c r="W33" s="13">
        <f t="shared" si="10"/>
        <v>40</v>
      </c>
      <c r="X33" s="14">
        <v>35</v>
      </c>
    </row>
    <row r="34" spans="1:24" x14ac:dyDescent="0.2">
      <c r="A34" s="7" t="s">
        <v>71</v>
      </c>
      <c r="B34" s="5">
        <v>0</v>
      </c>
      <c r="C34" s="10">
        <v>0</v>
      </c>
      <c r="D34" s="5">
        <v>0</v>
      </c>
      <c r="E34" s="13">
        <f t="shared" si="6"/>
        <v>0</v>
      </c>
      <c r="F34" s="13"/>
      <c r="G34" s="5">
        <v>0</v>
      </c>
      <c r="H34" s="5">
        <v>0</v>
      </c>
      <c r="I34" s="5">
        <v>0</v>
      </c>
      <c r="J34" s="13"/>
      <c r="K34" s="13"/>
      <c r="L34" s="5">
        <v>0</v>
      </c>
      <c r="M34" s="5">
        <v>0</v>
      </c>
      <c r="N34" s="5">
        <v>0</v>
      </c>
      <c r="O34" s="13"/>
      <c r="P34" s="13"/>
      <c r="Q34" s="5">
        <v>0</v>
      </c>
      <c r="R34" s="5">
        <v>0</v>
      </c>
      <c r="S34" s="5">
        <v>0</v>
      </c>
      <c r="T34" s="13">
        <f t="shared" si="9"/>
        <v>0</v>
      </c>
      <c r="U34" s="13"/>
      <c r="W34" s="13">
        <f t="shared" si="10"/>
        <v>0</v>
      </c>
      <c r="X34" s="14">
        <v>250</v>
      </c>
    </row>
    <row r="35" spans="1:24" x14ac:dyDescent="0.2">
      <c r="A35" s="7" t="s">
        <v>35</v>
      </c>
      <c r="B35" s="5">
        <v>0</v>
      </c>
      <c r="C35" s="10">
        <v>0</v>
      </c>
      <c r="D35" s="5">
        <v>0</v>
      </c>
      <c r="E35" s="13">
        <f t="shared" si="6"/>
        <v>0</v>
      </c>
      <c r="F35" s="13"/>
      <c r="G35" s="5">
        <v>0</v>
      </c>
      <c r="H35" s="5">
        <v>0</v>
      </c>
      <c r="I35" s="5">
        <v>0</v>
      </c>
      <c r="J35" s="13">
        <f t="shared" si="7"/>
        <v>0</v>
      </c>
      <c r="K35" s="13"/>
      <c r="L35" s="5">
        <v>0</v>
      </c>
      <c r="M35" s="5">
        <v>0</v>
      </c>
      <c r="N35" s="5">
        <v>0</v>
      </c>
      <c r="O35" s="13">
        <f t="shared" si="8"/>
        <v>0</v>
      </c>
      <c r="P35" s="13"/>
      <c r="Q35" s="5">
        <v>0</v>
      </c>
      <c r="R35" s="5">
        <v>0</v>
      </c>
      <c r="S35" s="5">
        <v>0</v>
      </c>
      <c r="T35" s="13">
        <f t="shared" ref="T35:T39" si="12">Q35+R35+S35</f>
        <v>0</v>
      </c>
      <c r="U35" s="13"/>
      <c r="W35" s="13">
        <f t="shared" si="10"/>
        <v>0</v>
      </c>
      <c r="X35" s="14">
        <v>400</v>
      </c>
    </row>
    <row r="36" spans="1:24" x14ac:dyDescent="0.2">
      <c r="A36" s="7" t="s">
        <v>61</v>
      </c>
      <c r="B36" s="5">
        <v>0</v>
      </c>
      <c r="C36" s="10">
        <v>36</v>
      </c>
      <c r="D36" s="5">
        <v>0</v>
      </c>
      <c r="E36" s="13">
        <f t="shared" si="6"/>
        <v>36</v>
      </c>
      <c r="F36" s="13"/>
      <c r="G36" s="5">
        <v>40</v>
      </c>
      <c r="H36" s="5">
        <v>0</v>
      </c>
      <c r="I36" s="5">
        <v>0</v>
      </c>
      <c r="J36" s="13">
        <f>SUM(G36:I36)</f>
        <v>40</v>
      </c>
      <c r="K36" s="13"/>
      <c r="L36" s="5">
        <v>0</v>
      </c>
      <c r="M36" s="5">
        <v>0</v>
      </c>
      <c r="N36" s="5">
        <v>0</v>
      </c>
      <c r="O36" s="13">
        <f>L36+M36+N36</f>
        <v>0</v>
      </c>
      <c r="P36" s="13"/>
      <c r="Q36" s="5">
        <v>0</v>
      </c>
      <c r="R36" s="5">
        <v>0</v>
      </c>
      <c r="S36" s="5">
        <v>0</v>
      </c>
      <c r="T36" s="13">
        <f t="shared" si="12"/>
        <v>0</v>
      </c>
      <c r="U36" s="13"/>
      <c r="W36" s="13">
        <f t="shared" si="10"/>
        <v>76</v>
      </c>
      <c r="X36" s="14">
        <v>50</v>
      </c>
    </row>
    <row r="37" spans="1:24" x14ac:dyDescent="0.2">
      <c r="A37" s="7" t="s">
        <v>45</v>
      </c>
      <c r="B37" s="5">
        <v>0</v>
      </c>
      <c r="C37" s="10">
        <v>0</v>
      </c>
      <c r="D37" s="5">
        <v>0</v>
      </c>
      <c r="E37" s="13">
        <f t="shared" si="6"/>
        <v>0</v>
      </c>
      <c r="F37" s="13"/>
      <c r="G37" s="5">
        <v>0</v>
      </c>
      <c r="H37" s="5">
        <v>0</v>
      </c>
      <c r="I37" s="5">
        <v>0</v>
      </c>
      <c r="J37" s="13">
        <f t="shared" si="7"/>
        <v>0</v>
      </c>
      <c r="K37" s="13"/>
      <c r="L37" s="5">
        <v>0</v>
      </c>
      <c r="M37" s="5">
        <v>0</v>
      </c>
      <c r="N37" s="5">
        <v>0</v>
      </c>
      <c r="O37" s="13">
        <f t="shared" ref="O37:O39" si="13">L37+M37+N37</f>
        <v>0</v>
      </c>
      <c r="P37" s="13"/>
      <c r="Q37" s="5">
        <v>0</v>
      </c>
      <c r="R37" s="5">
        <v>0</v>
      </c>
      <c r="S37" s="5">
        <v>0</v>
      </c>
      <c r="T37" s="13">
        <f t="shared" si="12"/>
        <v>0</v>
      </c>
      <c r="U37" s="13"/>
      <c r="W37" s="13">
        <f t="shared" si="10"/>
        <v>0</v>
      </c>
      <c r="X37" s="14">
        <v>0</v>
      </c>
    </row>
    <row r="38" spans="1:24" x14ac:dyDescent="0.2">
      <c r="A38" s="29" t="s">
        <v>67</v>
      </c>
      <c r="B38" s="5">
        <v>0</v>
      </c>
      <c r="C38" s="10">
        <v>0</v>
      </c>
      <c r="D38" s="5">
        <v>0</v>
      </c>
      <c r="E38" s="13">
        <f t="shared" ref="E38" si="14">B38+C38+D38</f>
        <v>0</v>
      </c>
      <c r="F38" s="13"/>
      <c r="J38" s="13"/>
      <c r="K38" s="13"/>
      <c r="L38" s="5">
        <v>0</v>
      </c>
      <c r="O38" s="13">
        <v>0</v>
      </c>
      <c r="P38" s="13"/>
      <c r="T38" s="13"/>
      <c r="U38" s="13"/>
      <c r="W38" s="13">
        <f t="shared" ref="W38" si="15">E38+J38+O38+T38</f>
        <v>0</v>
      </c>
      <c r="X38" s="14">
        <v>500</v>
      </c>
    </row>
    <row r="39" spans="1:24" x14ac:dyDescent="0.2">
      <c r="A39" s="7" t="s">
        <v>43</v>
      </c>
      <c r="B39" s="5">
        <v>0</v>
      </c>
      <c r="C39" s="10">
        <v>0</v>
      </c>
      <c r="D39" s="5">
        <v>0</v>
      </c>
      <c r="E39" s="13">
        <f t="shared" si="6"/>
        <v>0</v>
      </c>
      <c r="F39" s="13"/>
      <c r="G39" s="5">
        <v>0</v>
      </c>
      <c r="H39" s="5">
        <v>40</v>
      </c>
      <c r="I39" s="5">
        <v>0</v>
      </c>
      <c r="J39" s="13">
        <f t="shared" si="7"/>
        <v>40</v>
      </c>
      <c r="K39" s="13"/>
      <c r="L39" s="5">
        <v>0</v>
      </c>
      <c r="M39" s="5">
        <v>214.32</v>
      </c>
      <c r="N39" s="5">
        <v>0</v>
      </c>
      <c r="O39" s="13">
        <f t="shared" si="13"/>
        <v>214.32</v>
      </c>
      <c r="P39" s="13"/>
      <c r="Q39" s="5">
        <v>0</v>
      </c>
      <c r="R39" s="5">
        <v>0</v>
      </c>
      <c r="S39" s="5">
        <v>0</v>
      </c>
      <c r="T39" s="13">
        <f t="shared" si="12"/>
        <v>0</v>
      </c>
      <c r="U39" s="13"/>
      <c r="W39" s="13">
        <f t="shared" ref="W39" si="16">E39+J39+O39+T39</f>
        <v>254.32</v>
      </c>
      <c r="X39" s="14">
        <v>0</v>
      </c>
    </row>
    <row r="40" spans="1:24" x14ac:dyDescent="0.2">
      <c r="A40" s="31"/>
      <c r="C40" s="10"/>
      <c r="X40" s="15"/>
    </row>
    <row r="41" spans="1:24" ht="15.75" x14ac:dyDescent="0.25">
      <c r="A41" s="23" t="s">
        <v>57</v>
      </c>
      <c r="B41" s="19">
        <f t="shared" ref="B41:U41" si="17">SUM(B15:B40)</f>
        <v>1066.02</v>
      </c>
      <c r="C41" s="19">
        <f t="shared" si="17"/>
        <v>723.13</v>
      </c>
      <c r="D41" s="19">
        <f t="shared" si="17"/>
        <v>1482.91</v>
      </c>
      <c r="E41" s="28">
        <f t="shared" si="17"/>
        <v>3272.06</v>
      </c>
      <c r="F41" s="28">
        <f t="shared" si="17"/>
        <v>0</v>
      </c>
      <c r="G41" s="19">
        <f t="shared" si="17"/>
        <v>40</v>
      </c>
      <c r="H41" s="19">
        <f t="shared" si="17"/>
        <v>479.69</v>
      </c>
      <c r="I41" s="19">
        <f t="shared" si="17"/>
        <v>1574.8200000000002</v>
      </c>
      <c r="J41" s="30">
        <f t="shared" si="17"/>
        <v>2094.5100000000002</v>
      </c>
      <c r="K41" s="30">
        <f t="shared" si="17"/>
        <v>0</v>
      </c>
      <c r="L41" s="19">
        <f t="shared" si="17"/>
        <v>0</v>
      </c>
      <c r="M41" s="19">
        <f t="shared" si="17"/>
        <v>1355.9399999999998</v>
      </c>
      <c r="N41" s="19">
        <f t="shared" si="17"/>
        <v>0</v>
      </c>
      <c r="O41" s="30">
        <f t="shared" si="17"/>
        <v>1285.9399999999998</v>
      </c>
      <c r="P41" s="30">
        <f t="shared" si="17"/>
        <v>0</v>
      </c>
      <c r="Q41" s="19">
        <f t="shared" si="17"/>
        <v>0</v>
      </c>
      <c r="R41" s="19">
        <f t="shared" si="17"/>
        <v>0</v>
      </c>
      <c r="S41" s="19">
        <f t="shared" si="17"/>
        <v>0</v>
      </c>
      <c r="T41" s="30">
        <f t="shared" si="17"/>
        <v>0</v>
      </c>
      <c r="U41" s="30">
        <f t="shared" si="17"/>
        <v>0</v>
      </c>
      <c r="V41" s="19"/>
      <c r="W41" s="28">
        <f>SUM(W15:W40)</f>
        <v>6722.5099999999993</v>
      </c>
      <c r="X41" s="28">
        <f>SUM(X15:X40)</f>
        <v>12492.64</v>
      </c>
    </row>
    <row r="42" spans="1:24" ht="15.75" x14ac:dyDescent="0.25">
      <c r="A42" s="6"/>
      <c r="X42" s="15"/>
    </row>
    <row r="43" spans="1:24" ht="15.75" x14ac:dyDescent="0.25">
      <c r="A43" s="6"/>
      <c r="X43" s="15"/>
    </row>
    <row r="44" spans="1:24" x14ac:dyDescent="0.2">
      <c r="A44" s="7" t="s">
        <v>32</v>
      </c>
      <c r="B44" s="5">
        <v>4995.9399999999996</v>
      </c>
      <c r="J44" s="5" t="s">
        <v>40</v>
      </c>
      <c r="V44" s="5">
        <v>4995.9399999999996</v>
      </c>
    </row>
    <row r="45" spans="1:24" ht="15.75" x14ac:dyDescent="0.25">
      <c r="A45" s="7" t="s">
        <v>34</v>
      </c>
      <c r="B45" s="5">
        <v>26171.17</v>
      </c>
      <c r="P45" s="19"/>
      <c r="V45" s="5">
        <v>26171.17</v>
      </c>
    </row>
    <row r="46" spans="1:24" ht="15.75" x14ac:dyDescent="0.25">
      <c r="A46" s="23" t="s">
        <v>47</v>
      </c>
      <c r="B46" s="19">
        <f>SUM(B44:B45)</f>
        <v>31167.109999999997</v>
      </c>
      <c r="S46" s="16"/>
      <c r="V46" s="19">
        <f>SUM(V44:V45)</f>
        <v>31167.109999999997</v>
      </c>
    </row>
    <row r="47" spans="1:24" ht="15.75" x14ac:dyDescent="0.25">
      <c r="B47" s="15"/>
      <c r="S47" s="16"/>
      <c r="V47" s="19"/>
    </row>
    <row r="48" spans="1:24" ht="15.75" x14ac:dyDescent="0.25">
      <c r="A48" s="20" t="s">
        <v>36</v>
      </c>
      <c r="B48" s="12"/>
      <c r="C48" s="11"/>
      <c r="D48" s="12"/>
      <c r="E48" s="11"/>
      <c r="F48" s="12"/>
      <c r="H48" s="12"/>
      <c r="I48" s="11"/>
      <c r="J48" s="12"/>
      <c r="K48" s="12"/>
      <c r="T48" s="19"/>
      <c r="V48" s="12"/>
      <c r="W48" s="11"/>
      <c r="X48" s="11"/>
    </row>
    <row r="49" spans="1:30" x14ac:dyDescent="0.2">
      <c r="A49" s="8" t="s">
        <v>37</v>
      </c>
      <c r="B49" s="18">
        <v>13269.74</v>
      </c>
      <c r="C49" s="11"/>
      <c r="D49" s="12"/>
      <c r="E49" s="11"/>
      <c r="F49" s="12"/>
      <c r="G49" s="11"/>
      <c r="H49" s="12"/>
      <c r="I49" s="11"/>
      <c r="J49" s="12" t="s">
        <v>42</v>
      </c>
      <c r="K49" s="12"/>
      <c r="S49" s="16"/>
      <c r="T49" s="18"/>
      <c r="V49" s="18">
        <v>13269.74</v>
      </c>
      <c r="W49" s="11" t="s">
        <v>44</v>
      </c>
      <c r="X49" s="11"/>
    </row>
    <row r="50" spans="1:30" x14ac:dyDescent="0.2">
      <c r="A50" s="8" t="s">
        <v>59</v>
      </c>
      <c r="B50" s="5">
        <v>10472.08</v>
      </c>
      <c r="C50" s="15"/>
      <c r="G50" s="11"/>
      <c r="S50" s="16"/>
      <c r="V50" s="5">
        <v>10472.08</v>
      </c>
      <c r="W50" s="11" t="s">
        <v>39</v>
      </c>
    </row>
    <row r="51" spans="1:30" x14ac:dyDescent="0.2">
      <c r="A51" s="8" t="s">
        <v>38</v>
      </c>
      <c r="B51" s="5">
        <v>7425.29</v>
      </c>
      <c r="C51" s="15"/>
      <c r="S51" s="17"/>
      <c r="V51" s="5">
        <v>7425.29</v>
      </c>
      <c r="W51" s="11"/>
      <c r="X51" s="15"/>
    </row>
    <row r="52" spans="1:30" ht="15.75" x14ac:dyDescent="0.25">
      <c r="A52" s="8" t="s">
        <v>74</v>
      </c>
      <c r="B52" s="19">
        <f>SUM(B49:B51)</f>
        <v>31167.11</v>
      </c>
      <c r="S52" s="17"/>
      <c r="T52" s="19"/>
      <c r="V52" s="19">
        <f>SUM(V49+V50+V51)</f>
        <v>31167.11</v>
      </c>
    </row>
    <row r="53" spans="1:30" x14ac:dyDescent="0.2">
      <c r="S53" s="17"/>
    </row>
    <row r="54" spans="1:30" x14ac:dyDescent="0.2">
      <c r="S54" s="17"/>
    </row>
    <row r="55" spans="1:30" x14ac:dyDescent="0.2">
      <c r="S55" s="17"/>
      <c r="AD55"/>
    </row>
    <row r="56" spans="1:30" x14ac:dyDescent="0.2">
      <c r="AD56"/>
    </row>
    <row r="57" spans="1:30" x14ac:dyDescent="0.2">
      <c r="AD57"/>
    </row>
    <row r="58" spans="1:30" x14ac:dyDescent="0.2">
      <c r="AD58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9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I22"/>
  <sheetViews>
    <sheetView topLeftCell="W1" workbookViewId="0">
      <selection activeCell="AI4" sqref="AI4:AI7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</cols>
  <sheetData>
    <row r="1" spans="1:35" x14ac:dyDescent="0.2">
      <c r="A1" t="s">
        <v>60</v>
      </c>
    </row>
    <row r="2" spans="1:35" x14ac:dyDescent="0.2">
      <c r="D2" t="s">
        <v>58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</row>
    <row r="4" spans="1:35" x14ac:dyDescent="0.2">
      <c r="A4" s="24" t="s">
        <v>55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</row>
    <row r="5" spans="1:35" x14ac:dyDescent="0.2">
      <c r="A5" t="s">
        <v>41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</row>
    <row r="7" spans="1:35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</row>
    <row r="10" spans="1:35" x14ac:dyDescent="0.2">
      <c r="L10">
        <f>1.29/8.38*5.74</f>
        <v>0.88360381861575166</v>
      </c>
    </row>
    <row r="12" spans="1:35" x14ac:dyDescent="0.2">
      <c r="M12" s="26"/>
    </row>
    <row r="14" spans="1:35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35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nlparishclerk</cp:lastModifiedBy>
  <cp:lastPrinted>2019-11-25T09:29:33Z</cp:lastPrinted>
  <dcterms:created xsi:type="dcterms:W3CDTF">2009-06-05T07:14:12Z</dcterms:created>
  <dcterms:modified xsi:type="dcterms:W3CDTF">2019-11-25T09:29:52Z</dcterms:modified>
</cp:coreProperties>
</file>