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8_{1BA71F4F-D7ED-48B5-AA7A-B9C9878510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6" i="2" l="1"/>
  <c r="AK7" i="43" l="1"/>
  <c r="AK5" i="43"/>
  <c r="AK4" i="43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2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39" i="2"/>
  <c r="O39" i="2"/>
  <c r="X41" i="2" l="1"/>
  <c r="F41" i="2"/>
  <c r="H41" i="2"/>
  <c r="I41" i="2"/>
  <c r="K41" i="2"/>
  <c r="L41" i="2"/>
  <c r="M41" i="2"/>
  <c r="N41" i="2"/>
  <c r="P41" i="2"/>
  <c r="Q41" i="2"/>
  <c r="R41" i="2"/>
  <c r="S41" i="2"/>
  <c r="U41" i="2"/>
  <c r="B41" i="2"/>
  <c r="C41" i="2"/>
  <c r="D41" i="2"/>
  <c r="G41" i="2"/>
  <c r="J39" i="2" l="1"/>
  <c r="W26" i="2" l="1"/>
  <c r="E16" i="2"/>
  <c r="W16" i="2" s="1"/>
  <c r="E39" i="2" l="1"/>
  <c r="W39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1" i="2"/>
  <c r="O41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1" i="2"/>
  <c r="E41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1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<sst xmlns="http://schemas.openxmlformats.org/spreadsheetml/2006/main" count="74" uniqueCount="74">
  <si>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</si>
  <si>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</si>
  <si>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</si>
  <si>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</si>
  <si>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</si>
  <si>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</si>
  <si>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</si>
  <si>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</si>
  <si>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</si>
  <si>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</si>
  <si>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</si>
  <si>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</si>
  <si>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</si>
  <si>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</si>
  <si>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</si>
  <si>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</si>
  <si>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</si>
  <si>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</si>
  <si>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</si>
  <si>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</si>
  <si>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</si>
  <si>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</si>
  <si>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</si>
  <si>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</si>
  <si>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</si>
  <si>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</si>
  <si>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</si>
  <si>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</si>
  <si>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</si>
  <si>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</si>
  <si>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</si>
  <si>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</si>
  <si>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</si>
  <si>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</si>
  <si>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</si>
  <si>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</si>
  <si>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</si>
  <si>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</si>
  <si>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</si>
  <si>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</si>
  <si>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</si>
  <si>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</si>
  <si>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</si>
  <si>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</si>
  <si>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</si>
  <si>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Legal Costs - S106 Agreement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</si>
  <si>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</si>
  <si>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</si>
  <si>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</si>
  <si>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</si>
  <si>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</si>
  <si>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</si>
  <si>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</si>
  <si>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</si>
  <si>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</si>
  <si>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</si>
  <si>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</si>
  <si>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</si>
  <si>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</si>
  <si>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</si>
  <si>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</si>
  <si>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</si>
  <si>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</si>
  <si>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</si>
  <si>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</si>
  <si>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</si>
  <si>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>Bonfire Night Insurance (prov costs)</t>
  </si>
  <si>
    <t xml:space="preserve">St George's Barracks Working Group </t>
  </si>
  <si>
    <t>Insurance (not incl Bonfire Night)</t>
  </si>
  <si>
    <t>Total Finance required</t>
  </si>
  <si>
    <t>To Draw from Reserves</t>
  </si>
  <si>
    <t>Village Day (NET COST)</t>
  </si>
  <si>
    <t>expenses</t>
  </si>
  <si>
    <t>NLPC General FY 1/04/2019-31/03/2020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</si>
</sst>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8"/>
  <sheetViews>
    <sheetView tabSelected="1" topLeftCell="A30" zoomScale="90" zoomScaleNormal="90" workbookViewId="0">
      <selection activeCell="V52" sqref="V52"/>
    </sheetView>
  </sheetViews>
  <sheetFormatPr defaultRowHeight="15" x14ac:dyDescent="0.2"/>
  <cols>
    <col min="1" max="1" width="32.77734375" style="1" customWidth="1"/>
    <col min="2" max="2" width="11.88671875" style="5" hidden="1" customWidth="1"/>
    <col min="3" max="3" width="10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0.109375" style="5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3.109375" style="5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10000</v>
      </c>
      <c r="C4" s="5">
        <v>0</v>
      </c>
      <c r="D4" s="5">
        <v>0</v>
      </c>
      <c r="E4" s="13">
        <f>B4+C4+D4</f>
        <v>10000</v>
      </c>
      <c r="F4" s="13">
        <v>10000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10000</v>
      </c>
      <c r="X4" s="13">
        <v>10000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I5" s="5">
        <v>40</v>
      </c>
      <c r="J5" s="13">
        <f>G5+H5+I5</f>
        <v>40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40</v>
      </c>
      <c r="X5" s="14"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9.5299999999999994</v>
      </c>
      <c r="E6" s="13">
        <f t="shared" ref="E6:E8" si="2">B6+C6+D6</f>
        <v>9.5299999999999994</v>
      </c>
      <c r="F6" s="13">
        <v>5</v>
      </c>
      <c r="G6" s="5">
        <v>0</v>
      </c>
      <c r="H6" s="5">
        <v>0</v>
      </c>
      <c r="I6" s="5">
        <v>8.92</v>
      </c>
      <c r="J6" s="13">
        <f t="shared" ref="J6:J8" si="3">G6+H6+I6</f>
        <v>8.92</v>
      </c>
      <c r="K6" s="13">
        <v>5</v>
      </c>
      <c r="L6" s="5">
        <v>0</v>
      </c>
      <c r="M6" s="5">
        <v>0</v>
      </c>
      <c r="N6" s="5">
        <v>8.92</v>
      </c>
      <c r="O6" s="13">
        <f t="shared" ref="O6:O8" si="4">L6+M6+N6</f>
        <v>8.92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27.369999999999997</v>
      </c>
      <c r="X6" s="14">
        <v>20</v>
      </c>
    </row>
    <row r="7" spans="1:29" x14ac:dyDescent="0.2">
      <c r="A7" s="7" t="s">
        <v>62</v>
      </c>
      <c r="E7" s="13"/>
      <c r="F7" s="13"/>
      <c r="J7" s="13"/>
      <c r="K7" s="13"/>
      <c r="M7" s="5">
        <v>1065</v>
      </c>
      <c r="N7" s="5">
        <v>100</v>
      </c>
      <c r="O7" s="13">
        <f>L7+M7+N7</f>
        <v>1165</v>
      </c>
      <c r="P7" s="13">
        <v>1000</v>
      </c>
      <c r="T7" s="13"/>
      <c r="U7" s="13"/>
      <c r="W7" s="13">
        <f>E7+J7+O7+T7</f>
        <v>1165</v>
      </c>
      <c r="X7" s="14">
        <v>1000</v>
      </c>
    </row>
    <row r="8" spans="1:29" x14ac:dyDescent="0.2">
      <c r="A8" s="7" t="s">
        <v>63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M8" s="5">
        <v>595</v>
      </c>
      <c r="N8" s="5">
        <v>0</v>
      </c>
      <c r="O8" s="13">
        <f t="shared" si="4"/>
        <v>595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595</v>
      </c>
      <c r="X8" s="14">
        <v>500</v>
      </c>
    </row>
    <row r="9" spans="1:29" x14ac:dyDescent="0.2">
      <c r="A9" s="7"/>
      <c r="X9" s="15"/>
    </row>
    <row r="10" spans="1:29" ht="15.75" x14ac:dyDescent="0.25">
      <c r="A10" s="23" t="s">
        <v>56</v>
      </c>
      <c r="B10" s="19">
        <f>SUM(B4:B8)</f>
        <v>10000</v>
      </c>
      <c r="C10" s="19">
        <f>SUM(C4:C8)</f>
        <v>0</v>
      </c>
      <c r="D10" s="19">
        <f>SUM(D4:D9)</f>
        <v>9.5299999999999994</v>
      </c>
      <c r="E10" s="28">
        <f>SUM(E4:E9)</f>
        <v>10009.530000000001</v>
      </c>
      <c r="F10" s="28">
        <f t="shared" ref="F10:U10" si="5">SUM(F4:F8)</f>
        <v>10005</v>
      </c>
      <c r="G10" s="19">
        <f t="shared" si="5"/>
        <v>0</v>
      </c>
      <c r="H10" s="19">
        <f t="shared" si="5"/>
        <v>0</v>
      </c>
      <c r="I10" s="19">
        <f t="shared" si="5"/>
        <v>48.92</v>
      </c>
      <c r="J10" s="28">
        <f t="shared" si="5"/>
        <v>48.92</v>
      </c>
      <c r="K10" s="28">
        <f t="shared" si="5"/>
        <v>5</v>
      </c>
      <c r="L10" s="19">
        <f t="shared" si="5"/>
        <v>0</v>
      </c>
      <c r="M10" s="19">
        <f t="shared" si="5"/>
        <v>1660</v>
      </c>
      <c r="N10" s="19">
        <f t="shared" si="5"/>
        <v>108.92</v>
      </c>
      <c r="O10" s="28">
        <f t="shared" si="5"/>
        <v>1768.92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SUM(W4:W8)</f>
        <v>11827.37</v>
      </c>
      <c r="X10" s="28">
        <f>SUM(X4:X8)</f>
        <v>11520</v>
      </c>
    </row>
    <row r="11" spans="1:29" ht="15.75" x14ac:dyDescent="0.25">
      <c r="A11" s="23" t="s">
        <v>70</v>
      </c>
      <c r="F11" s="13"/>
      <c r="J11" s="13"/>
      <c r="K11" s="13"/>
      <c r="O11" s="13"/>
      <c r="P11" s="13"/>
      <c r="T11" s="13"/>
      <c r="U11" s="13"/>
      <c r="W11" s="13"/>
      <c r="X11" s="13">
        <v>972.64</v>
      </c>
    </row>
    <row r="12" spans="1:29" ht="15.75" x14ac:dyDescent="0.25">
      <c r="A12" s="23" t="s">
        <v>69</v>
      </c>
      <c r="W12" s="13"/>
      <c r="X12" s="28">
        <f>SUM(X10+X11)</f>
        <v>12492.64</v>
      </c>
    </row>
    <row r="13" spans="1:29" ht="15.75" x14ac:dyDescent="0.25">
      <c r="A13" s="4"/>
    </row>
    <row r="14" spans="1:29" ht="15.75" x14ac:dyDescent="0.25">
      <c r="A14" s="2" t="s">
        <v>48</v>
      </c>
    </row>
    <row r="15" spans="1:29" x14ac:dyDescent="0.2">
      <c r="A15" s="7" t="s">
        <v>50</v>
      </c>
      <c r="B15" s="1">
        <v>0</v>
      </c>
      <c r="C15" s="10">
        <v>0</v>
      </c>
      <c r="D15" s="1">
        <v>0</v>
      </c>
      <c r="E15" s="13">
        <f t="shared" ref="E15:E39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39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100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0</v>
      </c>
    </row>
    <row r="17" spans="1:34" x14ac:dyDescent="0.2">
      <c r="A17" s="7" t="s">
        <v>51</v>
      </c>
      <c r="B17" s="10">
        <v>229.01</v>
      </c>
      <c r="C17" s="10">
        <v>0</v>
      </c>
      <c r="D17" s="1">
        <v>0</v>
      </c>
      <c r="E17" s="13">
        <f t="shared" si="6"/>
        <v>229.01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229.01</v>
      </c>
      <c r="X17" s="14">
        <v>230</v>
      </c>
    </row>
    <row r="18" spans="1:34" x14ac:dyDescent="0.2">
      <c r="A18" s="7" t="s">
        <v>52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109</v>
      </c>
      <c r="O18" s="13">
        <f t="shared" si="8"/>
        <v>109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109</v>
      </c>
      <c r="X18" s="14">
        <v>110</v>
      </c>
      <c r="AA18" s="9"/>
      <c r="AH18" s="18"/>
    </row>
    <row r="19" spans="1:34" x14ac:dyDescent="0.2">
      <c r="A19" s="7" t="s">
        <v>68</v>
      </c>
      <c r="B19" s="1">
        <v>0</v>
      </c>
      <c r="C19" s="10">
        <v>604.29</v>
      </c>
      <c r="D19" s="1">
        <v>0</v>
      </c>
      <c r="E19" s="13">
        <f t="shared" si="6"/>
        <v>604.29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604.29</v>
      </c>
      <c r="X19" s="14">
        <v>602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671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/>
      <c r="G21" s="5">
        <v>0</v>
      </c>
      <c r="H21" s="5">
        <v>200</v>
      </c>
      <c r="I21" s="5">
        <v>0</v>
      </c>
      <c r="J21" s="13">
        <f t="shared" si="7"/>
        <v>200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410</v>
      </c>
      <c r="X21" s="14">
        <v>210</v>
      </c>
    </row>
    <row r="22" spans="1:34" x14ac:dyDescent="0.2">
      <c r="A22" s="7" t="s">
        <v>46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/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1482.91</v>
      </c>
      <c r="E23" s="13">
        <f t="shared" si="6"/>
        <v>1482.91</v>
      </c>
      <c r="F23" s="13"/>
      <c r="G23" s="5">
        <v>0</v>
      </c>
      <c r="H23" s="5">
        <v>0</v>
      </c>
      <c r="I23" s="5">
        <v>1482.91</v>
      </c>
      <c r="J23" s="13">
        <f t="shared" si="7"/>
        <v>1482.91</v>
      </c>
      <c r="K23" s="13"/>
      <c r="L23" s="5">
        <v>0</v>
      </c>
      <c r="M23" s="5">
        <v>0</v>
      </c>
      <c r="N23" s="5">
        <v>1482.91</v>
      </c>
      <c r="O23" s="13">
        <f t="shared" si="8"/>
        <v>1482.91</v>
      </c>
      <c r="P23" s="13"/>
      <c r="Q23" s="5">
        <v>0</v>
      </c>
      <c r="R23" s="5">
        <v>0</v>
      </c>
      <c r="S23" s="5">
        <v>0</v>
      </c>
      <c r="T23" s="13">
        <f t="shared" si="9"/>
        <v>0</v>
      </c>
      <c r="U23" s="13"/>
      <c r="W23" s="13">
        <f t="shared" si="10"/>
        <v>4448.7300000000005</v>
      </c>
      <c r="X23" s="14">
        <v>5931.64</v>
      </c>
    </row>
    <row r="24" spans="1:34" x14ac:dyDescent="0.2">
      <c r="A24" s="7" t="s">
        <v>72</v>
      </c>
      <c r="B24" s="5">
        <v>56.01</v>
      </c>
      <c r="C24" s="10">
        <v>82.84</v>
      </c>
      <c r="D24" s="5">
        <v>0</v>
      </c>
      <c r="E24" s="13">
        <f t="shared" si="6"/>
        <v>138.85</v>
      </c>
      <c r="F24" s="13"/>
      <c r="G24" s="5">
        <v>0</v>
      </c>
      <c r="H24" s="5">
        <v>0</v>
      </c>
      <c r="I24" s="5">
        <v>51.91</v>
      </c>
      <c r="J24" s="13">
        <f t="shared" si="7"/>
        <v>51.91</v>
      </c>
      <c r="K24" s="13"/>
      <c r="L24" s="5">
        <v>0</v>
      </c>
      <c r="M24" s="5">
        <v>0</v>
      </c>
      <c r="N24" s="5">
        <v>115.28</v>
      </c>
      <c r="O24" s="13">
        <f t="shared" si="8"/>
        <v>115.28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306.03999999999996</v>
      </c>
      <c r="X24" s="14">
        <v>250</v>
      </c>
      <c r="AA24" s="10"/>
    </row>
    <row r="25" spans="1:34" x14ac:dyDescent="0.2">
      <c r="A25" s="7" t="s">
        <v>28</v>
      </c>
      <c r="B25" s="5">
        <v>40</v>
      </c>
      <c r="C25" s="10">
        <v>0</v>
      </c>
      <c r="D25" s="5">
        <v>0</v>
      </c>
      <c r="E25" s="13">
        <f t="shared" si="6"/>
        <v>40</v>
      </c>
      <c r="F25" s="13"/>
      <c r="G25" s="5">
        <v>0</v>
      </c>
      <c r="H25" s="5">
        <v>0</v>
      </c>
      <c r="I25" s="5">
        <v>40</v>
      </c>
      <c r="J25" s="13">
        <f t="shared" si="7"/>
        <v>40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80</v>
      </c>
      <c r="X25" s="14">
        <v>400</v>
      </c>
      <c r="Z25" s="5"/>
    </row>
    <row r="26" spans="1:34" x14ac:dyDescent="0.2">
      <c r="A26" s="7" t="s">
        <v>53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H26" s="5">
        <v>239.69</v>
      </c>
      <c r="I26" s="5">
        <v>0</v>
      </c>
      <c r="J26" s="13">
        <f t="shared" si="7"/>
        <v>239.69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239.69</v>
      </c>
      <c r="X26" s="14">
        <v>1083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M28" s="5">
        <v>71.62</v>
      </c>
      <c r="N28" s="5">
        <v>0</v>
      </c>
      <c r="O28" s="13">
        <f t="shared" si="8"/>
        <v>71.62</v>
      </c>
      <c r="P28" s="13"/>
      <c r="Q28" s="5">
        <v>0</v>
      </c>
      <c r="R28" s="5">
        <v>66.13</v>
      </c>
      <c r="S28" s="5">
        <v>0</v>
      </c>
      <c r="T28" s="13">
        <f t="shared" si="9"/>
        <v>66.13</v>
      </c>
      <c r="U28" s="13"/>
      <c r="W28" s="13">
        <f t="shared" si="10"/>
        <v>137.75</v>
      </c>
      <c r="X28" s="14">
        <v>150</v>
      </c>
    </row>
    <row r="29" spans="1:34" x14ac:dyDescent="0.2">
      <c r="A29" s="7" t="s">
        <v>64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M29" s="5">
        <v>1000</v>
      </c>
      <c r="N29" s="5">
        <v>0</v>
      </c>
      <c r="O29" s="13">
        <f t="shared" si="8"/>
        <v>1000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1000</v>
      </c>
      <c r="X29" s="14">
        <v>1000</v>
      </c>
    </row>
    <row r="30" spans="1:34" x14ac:dyDescent="0.2">
      <c r="A30" s="7" t="s">
        <v>65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M30" s="5">
        <v>70</v>
      </c>
      <c r="O30" s="13">
        <v>70</v>
      </c>
      <c r="P30" s="13"/>
      <c r="T30" s="13"/>
      <c r="U30" s="13"/>
      <c r="W30" s="13">
        <f t="shared" si="10"/>
        <v>70</v>
      </c>
      <c r="X30" s="14">
        <v>200</v>
      </c>
    </row>
    <row r="31" spans="1:34" x14ac:dyDescent="0.2">
      <c r="A31" s="7" t="s">
        <v>66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0</v>
      </c>
    </row>
    <row r="32" spans="1:34" x14ac:dyDescent="0.2">
      <c r="A32" s="7" t="s">
        <v>54</v>
      </c>
      <c r="B32" s="5">
        <v>424</v>
      </c>
      <c r="C32" s="10">
        <v>0</v>
      </c>
      <c r="D32" s="5">
        <v>0</v>
      </c>
      <c r="E32" s="13">
        <f t="shared" si="6"/>
        <v>424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424</v>
      </c>
      <c r="X32" s="14">
        <v>250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35</v>
      </c>
    </row>
    <row r="34" spans="1:24" x14ac:dyDescent="0.2">
      <c r="A34" s="7" t="s">
        <v>71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250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39" si="12">Q35+R35+S35</f>
        <v>0</v>
      </c>
      <c r="U35" s="13"/>
      <c r="W35" s="13">
        <f t="shared" si="10"/>
        <v>0</v>
      </c>
      <c r="X35" s="14">
        <v>400</v>
      </c>
    </row>
    <row r="36" spans="1:24" x14ac:dyDescent="0.2">
      <c r="A36" s="7" t="s">
        <v>61</v>
      </c>
      <c r="B36" s="5">
        <v>0</v>
      </c>
      <c r="C36" s="10">
        <v>36</v>
      </c>
      <c r="D36" s="5">
        <v>0</v>
      </c>
      <c r="E36" s="13">
        <f t="shared" si="6"/>
        <v>36</v>
      </c>
      <c r="F36" s="13"/>
      <c r="G36" s="5">
        <v>40</v>
      </c>
      <c r="H36" s="5">
        <v>0</v>
      </c>
      <c r="I36" s="5">
        <v>0</v>
      </c>
      <c r="J36" s="13">
        <f>SUM(G36:I36)</f>
        <v>40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76</v>
      </c>
      <c r="X36" s="14">
        <v>50</v>
      </c>
    </row>
    <row r="37" spans="1:24" x14ac:dyDescent="0.2">
      <c r="A37" s="7" t="s">
        <v>45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39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0</v>
      </c>
    </row>
    <row r="38" spans="1:24" x14ac:dyDescent="0.2">
      <c r="A38" s="29" t="s">
        <v>67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7" t="s">
        <v>43</v>
      </c>
      <c r="B39" s="5">
        <v>0</v>
      </c>
      <c r="C39" s="10">
        <v>0</v>
      </c>
      <c r="D39" s="5">
        <v>0</v>
      </c>
      <c r="E39" s="13">
        <f t="shared" si="6"/>
        <v>0</v>
      </c>
      <c r="F39" s="13"/>
      <c r="G39" s="5">
        <v>0</v>
      </c>
      <c r="H39" s="5">
        <v>40</v>
      </c>
      <c r="I39" s="5">
        <v>0</v>
      </c>
      <c r="J39" s="13">
        <f t="shared" si="7"/>
        <v>40</v>
      </c>
      <c r="K39" s="13"/>
      <c r="L39" s="5">
        <v>0</v>
      </c>
      <c r="M39" s="5">
        <v>214.32</v>
      </c>
      <c r="N39" s="5">
        <v>0</v>
      </c>
      <c r="O39" s="13">
        <f t="shared" si="13"/>
        <v>214.32</v>
      </c>
      <c r="P39" s="13"/>
      <c r="Q39" s="5">
        <v>0</v>
      </c>
      <c r="R39" s="5">
        <v>0</v>
      </c>
      <c r="S39" s="5">
        <v>0</v>
      </c>
      <c r="T39" s="13">
        <f t="shared" si="12"/>
        <v>0</v>
      </c>
      <c r="U39" s="13"/>
      <c r="W39" s="13">
        <f t="shared" ref="W39" si="16">E39+J39+O39+T39</f>
        <v>254.32</v>
      </c>
      <c r="X39" s="14">
        <v>0</v>
      </c>
    </row>
    <row r="40" spans="1:24" x14ac:dyDescent="0.2">
      <c r="A40" s="31"/>
      <c r="C40" s="10"/>
      <c r="X40" s="15"/>
    </row>
    <row r="41" spans="1:24" ht="15.75" x14ac:dyDescent="0.25">
      <c r="A41" s="23" t="s">
        <v>57</v>
      </c>
      <c r="B41" s="19">
        <f t="shared" ref="B41:U41" si="17">SUM(B15:B40)</f>
        <v>1066.02</v>
      </c>
      <c r="C41" s="19">
        <f t="shared" si="17"/>
        <v>723.13</v>
      </c>
      <c r="D41" s="19">
        <f t="shared" si="17"/>
        <v>1482.91</v>
      </c>
      <c r="E41" s="28">
        <f t="shared" si="17"/>
        <v>3272.06</v>
      </c>
      <c r="F41" s="28">
        <f t="shared" si="17"/>
        <v>0</v>
      </c>
      <c r="G41" s="19">
        <f t="shared" si="17"/>
        <v>40</v>
      </c>
      <c r="H41" s="19">
        <f t="shared" si="17"/>
        <v>479.69</v>
      </c>
      <c r="I41" s="19">
        <f t="shared" si="17"/>
        <v>1574.8200000000002</v>
      </c>
      <c r="J41" s="30">
        <f t="shared" si="17"/>
        <v>2094.5100000000002</v>
      </c>
      <c r="K41" s="30">
        <f t="shared" si="17"/>
        <v>0</v>
      </c>
      <c r="L41" s="19">
        <f t="shared" si="17"/>
        <v>0</v>
      </c>
      <c r="M41" s="19">
        <f t="shared" si="17"/>
        <v>1355.9399999999998</v>
      </c>
      <c r="N41" s="19">
        <f t="shared" si="17"/>
        <v>1707.19</v>
      </c>
      <c r="O41" s="30">
        <f t="shared" si="17"/>
        <v>3063.13</v>
      </c>
      <c r="P41" s="30">
        <f t="shared" si="17"/>
        <v>0</v>
      </c>
      <c r="Q41" s="19">
        <f t="shared" si="17"/>
        <v>0</v>
      </c>
      <c r="R41" s="19">
        <f t="shared" si="17"/>
        <v>66.13</v>
      </c>
      <c r="S41" s="19">
        <f t="shared" si="17"/>
        <v>0</v>
      </c>
      <c r="T41" s="30">
        <f t="shared" si="17"/>
        <v>66.13</v>
      </c>
      <c r="U41" s="30">
        <f t="shared" si="17"/>
        <v>0</v>
      </c>
      <c r="V41" s="19"/>
      <c r="W41" s="28">
        <f>SUM(W15:W40)</f>
        <v>8495.83</v>
      </c>
      <c r="X41" s="28">
        <f>SUM(X15:X40)</f>
        <v>12492.64</v>
      </c>
    </row>
    <row r="42" spans="1:24" ht="15.75" x14ac:dyDescent="0.25">
      <c r="A42" s="6"/>
      <c r="X42" s="15"/>
    </row>
    <row r="43" spans="1:24" ht="15.75" x14ac:dyDescent="0.25">
      <c r="A43" s="6"/>
      <c r="X43" s="15"/>
    </row>
    <row r="44" spans="1:24" x14ac:dyDescent="0.2">
      <c r="A44" s="7" t="s">
        <v>32</v>
      </c>
      <c r="J44" s="5" t="s">
        <v>40</v>
      </c>
      <c r="V44" s="5">
        <v>3331.54</v>
      </c>
    </row>
    <row r="45" spans="1:24" ht="15.75" x14ac:dyDescent="0.25">
      <c r="A45" s="7" t="s">
        <v>34</v>
      </c>
      <c r="P45" s="19"/>
      <c r="V45" s="5">
        <v>26171.17</v>
      </c>
    </row>
    <row r="46" spans="1:24" ht="15.75" x14ac:dyDescent="0.25">
      <c r="A46" s="23" t="s">
        <v>47</v>
      </c>
      <c r="S46" s="16"/>
      <c r="V46" s="19">
        <f>SUM(V44:V45)</f>
        <v>29502.71</v>
      </c>
    </row>
    <row r="47" spans="1:24" ht="15.75" x14ac:dyDescent="0.25">
      <c r="B47" s="15"/>
      <c r="S47" s="16"/>
      <c r="V47" s="19"/>
    </row>
    <row r="48" spans="1:24" ht="15.75" x14ac:dyDescent="0.25">
      <c r="A48" s="20" t="s">
        <v>36</v>
      </c>
      <c r="B48" s="12"/>
      <c r="C48" s="11"/>
      <c r="D48" s="12"/>
      <c r="E48" s="11"/>
      <c r="F48" s="12"/>
      <c r="H48" s="12"/>
      <c r="I48" s="11"/>
      <c r="J48" s="12"/>
      <c r="K48" s="12"/>
      <c r="T48" s="19"/>
      <c r="V48" s="12"/>
      <c r="W48" s="11"/>
      <c r="X48" s="11"/>
    </row>
    <row r="49" spans="1:30" x14ac:dyDescent="0.2">
      <c r="A49" s="8" t="s">
        <v>37</v>
      </c>
      <c r="B49" s="18"/>
      <c r="C49" s="11"/>
      <c r="D49" s="12"/>
      <c r="E49" s="11"/>
      <c r="F49" s="12"/>
      <c r="G49" s="11"/>
      <c r="H49" s="12"/>
      <c r="I49" s="11"/>
      <c r="J49" s="12" t="s">
        <v>42</v>
      </c>
      <c r="K49" s="12"/>
      <c r="S49" s="16"/>
      <c r="T49" s="18"/>
      <c r="V49" s="18">
        <v>11596.42</v>
      </c>
      <c r="W49" s="11" t="s">
        <v>44</v>
      </c>
      <c r="X49" s="11"/>
    </row>
    <row r="50" spans="1:30" x14ac:dyDescent="0.2">
      <c r="A50" s="8" t="s">
        <v>59</v>
      </c>
      <c r="C50" s="15"/>
      <c r="G50" s="11"/>
      <c r="S50" s="16"/>
      <c r="V50" s="5">
        <v>10477.25</v>
      </c>
      <c r="W50" s="11" t="s">
        <v>39</v>
      </c>
    </row>
    <row r="51" spans="1:30" x14ac:dyDescent="0.2">
      <c r="A51" s="8" t="s">
        <v>38</v>
      </c>
      <c r="C51" s="15"/>
      <c r="S51" s="17"/>
      <c r="V51" s="5">
        <v>7429.04</v>
      </c>
      <c r="W51" s="11"/>
      <c r="X51" s="15"/>
    </row>
    <row r="52" spans="1:30" ht="15.75" x14ac:dyDescent="0.25">
      <c r="B52" s="19"/>
      <c r="S52" s="17"/>
      <c r="T52" s="19"/>
      <c r="V52" s="19">
        <f>SUM(V49+V50+V51)</f>
        <v>29502.71</v>
      </c>
    </row>
    <row r="53" spans="1:30" x14ac:dyDescent="0.2">
      <c r="S53" s="17"/>
    </row>
    <row r="54" spans="1:30" x14ac:dyDescent="0.2">
      <c r="S54" s="17"/>
    </row>
    <row r="55" spans="1:30" x14ac:dyDescent="0.2">
      <c r="S55" s="17"/>
      <c r="AD55"/>
    </row>
    <row r="56" spans="1:30" x14ac:dyDescent="0.2">
      <c r="AD56"/>
    </row>
    <row r="57" spans="1:30" x14ac:dyDescent="0.2">
      <c r="AD57"/>
    </row>
    <row r="58" spans="1:30" x14ac:dyDescent="0.2">
      <c r="AD58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K22"/>
  <sheetViews>
    <sheetView topLeftCell="W1" workbookViewId="0">
      <selection activeCell="AJ9" sqref="AJ9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</cols>
  <sheetData>
    <row r="1" spans="1:37" x14ac:dyDescent="0.2">
      <c r="A1" t="s">
        <v>60</v>
      </c>
    </row>
    <row r="2" spans="1:37" x14ac:dyDescent="0.2">
      <c r="D2" t="s">
        <v>58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</row>
    <row r="4" spans="1:37" x14ac:dyDescent="0.2">
      <c r="A4" s="24" t="s">
        <v>55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f>SUM(AI4:AJ4)</f>
        <v>10477.25</v>
      </c>
    </row>
    <row r="5" spans="1:37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f>SUM(AI5:AJ5)</f>
        <v>7429.04</v>
      </c>
    </row>
    <row r="7" spans="1:37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v>8.92</v>
      </c>
      <c r="AK7">
        <f>SUM(AK4:AK6)</f>
        <v>17906.29</v>
      </c>
    </row>
    <row r="10" spans="1:37" x14ac:dyDescent="0.2">
      <c r="L10">
        <f>1.29/8.38*5.74</f>
        <v>0.88360381861575166</v>
      </c>
    </row>
    <row r="12" spans="1:37" x14ac:dyDescent="0.2">
      <c r="M12" s="26"/>
    </row>
    <row r="14" spans="1:37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37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2020-02-24T09:11:15Z</dcterms:modified>
</cp:coreProperties>
</file>