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20\7th  Dec\"/>
    </mc:Choice>
  </mc:AlternateContent>
  <xr:revisionPtr revIDLastSave="0" documentId="8_{11FB8E38-18B2-45BC-9ACC-3A6B15F082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 21-22" sheetId="2" r:id="rId1"/>
    <sheet name="Budget trust 21-22" sheetId="1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E15" i="1" l="1"/>
  <c r="E17" i="1" l="1"/>
  <c r="D17" i="1"/>
  <c r="C51" i="2" l="1"/>
  <c r="D64" i="2" l="1"/>
  <c r="E14" i="2" l="1"/>
  <c r="E16" i="2" s="1"/>
  <c r="E51" i="2"/>
  <c r="E60" i="2"/>
  <c r="D51" i="2"/>
  <c r="D14" i="2"/>
  <c r="E44" i="1"/>
  <c r="D44" i="1"/>
  <c r="E37" i="1"/>
  <c r="D37" i="1"/>
  <c r="C44" i="1"/>
  <c r="C37" i="1"/>
  <c r="C15" i="1"/>
  <c r="C17" i="1" s="1"/>
  <c r="A7" i="2"/>
  <c r="A8" i="2" s="1"/>
  <c r="A9" i="2" s="1"/>
  <c r="A10" i="2" s="1"/>
  <c r="A14" i="2" s="1"/>
  <c r="A15" i="2" s="1"/>
  <c r="A16" i="2" s="1"/>
  <c r="A20" i="2" s="1"/>
  <c r="A40" i="1"/>
  <c r="A41" i="1" s="1"/>
  <c r="A42" i="1" s="1"/>
  <c r="A43" i="1" s="1"/>
  <c r="A4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C14" i="2"/>
  <c r="C46" i="1" l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60" i="2" s="1"/>
  <c r="A61" i="2" s="1"/>
  <c r="A62" i="2" s="1"/>
  <c r="A63" i="2" s="1"/>
  <c r="A64" i="2" s="1"/>
  <c r="D46" i="1"/>
  <c r="D49" i="1" s="1"/>
  <c r="D50" i="1" s="1"/>
  <c r="E48" i="1" s="1"/>
  <c r="C50" i="1"/>
  <c r="E55" i="2"/>
  <c r="E46" i="1"/>
  <c r="E49" i="1" s="1"/>
  <c r="D55" i="2"/>
  <c r="D56" i="2" s="1"/>
  <c r="E54" i="2" s="1"/>
  <c r="C55" i="2"/>
  <c r="C56" i="2" s="1"/>
  <c r="E56" i="2" l="1"/>
  <c r="E50" i="1"/>
</calcChain>
</file>

<file path=xl/sharedStrings.xml><?xml version="1.0" encoding="utf-8"?>
<sst xmlns="http://schemas.openxmlformats.org/spreadsheetml/2006/main" count="151" uniqueCount="118">
  <si>
    <t>NORTH LUFFENHAM PARISH COUNCIL</t>
  </si>
  <si>
    <t>Serial</t>
  </si>
  <si>
    <t>Income</t>
  </si>
  <si>
    <t>(a)</t>
  </si>
  <si>
    <t>(b)</t>
  </si>
  <si>
    <t>(e)</t>
  </si>
  <si>
    <t>(f)</t>
  </si>
  <si>
    <t>(g)</t>
  </si>
  <si>
    <t>VAT Refund</t>
  </si>
  <si>
    <t>Bank Interest</t>
  </si>
  <si>
    <t>Bonfire night Bucket Collection / Donations</t>
  </si>
  <si>
    <t>Total Income</t>
  </si>
  <si>
    <t>Draw Down of Reserves</t>
  </si>
  <si>
    <t>Total Finance Required:</t>
  </si>
  <si>
    <r>
      <t>Expenditure (</t>
    </r>
    <r>
      <rPr>
        <sz val="12"/>
        <rFont val="Arial"/>
        <family val="2"/>
      </rPr>
      <t>Net of VAT Where Appropriate</t>
    </r>
    <r>
      <rPr>
        <b/>
        <sz val="12"/>
        <rFont val="Arial"/>
        <family val="2"/>
      </rPr>
      <t>)</t>
    </r>
  </si>
  <si>
    <t>Grants - S 137 / S214 (6)</t>
  </si>
  <si>
    <t>LRALC NALC Subscriptions</t>
  </si>
  <si>
    <t>SLCC</t>
  </si>
  <si>
    <t>Insurance (Not Incl Bonfire Night)</t>
  </si>
  <si>
    <t>Lighting</t>
  </si>
  <si>
    <t>Audit fees</t>
  </si>
  <si>
    <t>Payroll (D Malley)</t>
  </si>
  <si>
    <t>Clerk expenses</t>
  </si>
  <si>
    <t>Training</t>
  </si>
  <si>
    <t>Election</t>
  </si>
  <si>
    <t>Defibrillator</t>
  </si>
  <si>
    <t>Website</t>
  </si>
  <si>
    <t>Bonfire Night Fireworks</t>
  </si>
  <si>
    <t>Bonfire Night Misc Costs</t>
  </si>
  <si>
    <t>Notice board maintenance / repair</t>
  </si>
  <si>
    <t>Data protection fee</t>
  </si>
  <si>
    <t>Village Day</t>
  </si>
  <si>
    <t>IT costs</t>
  </si>
  <si>
    <t>Publications</t>
  </si>
  <si>
    <t>VAT</t>
  </si>
  <si>
    <t>St George's Barracks Working Group Costs</t>
  </si>
  <si>
    <t>Total Expenditure</t>
  </si>
  <si>
    <t>Opening Balance Excl S 106 Funding</t>
  </si>
  <si>
    <t>Surplus on Year (Excl S106 Expenditure)</t>
  </si>
  <si>
    <t xml:space="preserve">Closing Balance (Excl S106 Reserve) </t>
  </si>
  <si>
    <t>S106 - Play Equipment Grant</t>
  </si>
  <si>
    <t>Opening Balance</t>
  </si>
  <si>
    <t>Play Equipment - S106</t>
  </si>
  <si>
    <t>Closing Balance</t>
  </si>
  <si>
    <t>UNITED RECREATION GROUND AND FIELD GARDENS CHARITIES (TRUST)</t>
  </si>
  <si>
    <t xml:space="preserve">Bowls Club </t>
  </si>
  <si>
    <t xml:space="preserve">Cricket Club </t>
  </si>
  <si>
    <t>Agricultural Tenancy</t>
  </si>
  <si>
    <t>Dividend</t>
  </si>
  <si>
    <t>Interest</t>
  </si>
  <si>
    <t>Walkway Grant (trees)</t>
  </si>
  <si>
    <t xml:space="preserve">Wayleave rent:u/g cables </t>
  </si>
  <si>
    <t>Income (Not Incl Allotments)</t>
  </si>
  <si>
    <t>Allotments Income</t>
  </si>
  <si>
    <t>Oval &amp; Walkway</t>
  </si>
  <si>
    <t>Play Area - Mow All</t>
  </si>
  <si>
    <t>Walkway</t>
  </si>
  <si>
    <t>Fencing Costs</t>
  </si>
  <si>
    <t>Spring Clean</t>
  </si>
  <si>
    <t>King West Advice</t>
  </si>
  <si>
    <t>Miscellaneous Expenditure</t>
  </si>
  <si>
    <t>Contingency</t>
  </si>
  <si>
    <t>Trees</t>
  </si>
  <si>
    <t xml:space="preserve">Total Oval / Walkway </t>
  </si>
  <si>
    <t>Allotments</t>
  </si>
  <si>
    <t>Insurance &amp; NAS Subs</t>
  </si>
  <si>
    <t>Mowing - MowAll</t>
  </si>
  <si>
    <t>Water</t>
  </si>
  <si>
    <t>Hedge</t>
  </si>
  <si>
    <t>Maintenance</t>
  </si>
  <si>
    <t>Total Allotment Expenditure</t>
  </si>
  <si>
    <t>Surplus Income / Expenditure</t>
  </si>
  <si>
    <t>Bonfire Night - Misc Income</t>
  </si>
  <si>
    <t>Play equip (Routine Maint)</t>
  </si>
  <si>
    <t>Play inspection</t>
  </si>
  <si>
    <t>Walls</t>
  </si>
  <si>
    <t>Edge - Mow All</t>
  </si>
  <si>
    <t>Middle - 4 Counties</t>
  </si>
  <si>
    <t>Hedge - MowAll</t>
  </si>
  <si>
    <t xml:space="preserve">Clerk salary @ 11 Hrs / Week </t>
  </si>
  <si>
    <t>Budget  20/21</t>
  </si>
  <si>
    <t>Community Centre Running Costs</t>
  </si>
  <si>
    <t xml:space="preserve">Precept </t>
  </si>
  <si>
    <t>Neighbourhood Plan Costs</t>
  </si>
  <si>
    <t>Church Yard</t>
  </si>
  <si>
    <t>Transfer from NLPC</t>
  </si>
  <si>
    <t>Transfer to Oval Recreation Ground Trust re Trees</t>
  </si>
  <si>
    <t>BUDGET PROPOSALS - DEC 20</t>
  </si>
  <si>
    <t>Projected  20/21</t>
  </si>
  <si>
    <t>Budget  21/22</t>
  </si>
  <si>
    <t>20/21</t>
  </si>
  <si>
    <t>Budget 21/22</t>
  </si>
  <si>
    <t>BUDGET PROPOSAL FY 21/22</t>
  </si>
  <si>
    <t>Budget 20/21</t>
  </si>
  <si>
    <t>Projected 20/21</t>
  </si>
  <si>
    <t>2 yr agreement</t>
  </si>
  <si>
    <t>More equip</t>
  </si>
  <si>
    <t>Inc usage</t>
  </si>
  <si>
    <t>No bonfire 2020 re Covid</t>
  </si>
  <si>
    <t>Transfer from Comm Ass re Comm Centre</t>
  </si>
  <si>
    <t>To be restricted reserve</t>
  </si>
  <si>
    <t>Inc due to Comm Centre</t>
  </si>
  <si>
    <t>Inc due to exp more than £25k</t>
  </si>
  <si>
    <t>Notified inc</t>
  </si>
  <si>
    <t>1% pay rise</t>
  </si>
  <si>
    <t>New Cllr Training</t>
  </si>
  <si>
    <t>Now pd by Village trust</t>
  </si>
  <si>
    <t>in the event repair needed</t>
  </si>
  <si>
    <t>Expectation one will be held</t>
  </si>
  <si>
    <t>new equip/laptop</t>
  </si>
  <si>
    <t>Contribution to Community Centre Lighting</t>
  </si>
  <si>
    <t>No election until 2023</t>
  </si>
  <si>
    <t xml:space="preserve">Comm Centre Income </t>
  </si>
  <si>
    <t>Room Rental/hire</t>
  </si>
  <si>
    <t>Anticipated full year costs</t>
  </si>
  <si>
    <t>Contribution to SGB Barrister Costs</t>
  </si>
  <si>
    <t>£7074 earmarked for Comm Centre</t>
  </si>
  <si>
    <t>One-off re 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</si>
</sst>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3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Fill="1"/>
    <xf numFmtId="164" fontId="4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164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164" fontId="4" fillId="0" borderId="1" xfId="0" applyNumberFormat="1" applyFont="1" applyFill="1" applyBorder="1" applyAlignment="1">
      <alignment horizontal="left"/>
    </xf>
    <xf numFmtId="164" fontId="4" fillId="0" borderId="7" xfId="0" applyNumberFormat="1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1" xfId="0" applyFont="1" applyBorder="1"/>
    <xf numFmtId="0" fontId="9" fillId="0" borderId="0" xfId="0" applyFont="1" applyFill="1" applyBorder="1"/>
    <xf numFmtId="0" fontId="9" fillId="0" borderId="6" xfId="0" applyFont="1" applyBorder="1"/>
    <xf numFmtId="164" fontId="4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9" fillId="0" borderId="12" xfId="0" applyFont="1" applyBorder="1"/>
    <xf numFmtId="0" fontId="9" fillId="0" borderId="15" xfId="0" applyFont="1" applyBorder="1"/>
    <xf numFmtId="0" fontId="9" fillId="0" borderId="13" xfId="0" applyFont="1" applyBorder="1"/>
    <xf numFmtId="164" fontId="3" fillId="0" borderId="1" xfId="0" applyNumberFormat="1" applyFont="1" applyFill="1" applyBorder="1" applyAlignment="1">
      <alignment horizontal="right"/>
    </xf>
    <xf numFmtId="0" fontId="9" fillId="0" borderId="12" xfId="0" applyFont="1" applyFill="1" applyBorder="1"/>
    <xf numFmtId="164" fontId="9" fillId="0" borderId="1" xfId="0" applyNumberFormat="1" applyFont="1" applyFill="1" applyBorder="1"/>
    <xf numFmtId="164" fontId="9" fillId="0" borderId="1" xfId="0" applyNumberFormat="1" applyFont="1" applyBorder="1"/>
    <xf numFmtId="164" fontId="5" fillId="0" borderId="1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5" fillId="0" borderId="12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/>
    <xf numFmtId="164" fontId="9" fillId="0" borderId="15" xfId="0" applyNumberFormat="1" applyFont="1" applyFill="1" applyBorder="1"/>
    <xf numFmtId="164" fontId="9" fillId="0" borderId="17" xfId="0" applyNumberFormat="1" applyFont="1" applyFill="1" applyBorder="1"/>
    <xf numFmtId="164" fontId="9" fillId="0" borderId="7" xfId="0" applyNumberFormat="1" applyFont="1" applyFill="1" applyBorder="1"/>
    <xf numFmtId="164" fontId="9" fillId="0" borderId="14" xfId="0" applyNumberFormat="1" applyFont="1" applyFill="1" applyBorder="1"/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9" fillId="0" borderId="0" xfId="0" applyFont="1"/>
    <xf numFmtId="164" fontId="4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9" fillId="0" borderId="9" xfId="0" applyNumberFormat="1" applyFont="1" applyFill="1" applyBorder="1" applyAlignment="1">
      <alignment vertical="top"/>
    </xf>
    <xf numFmtId="164" fontId="9" fillId="0" borderId="7" xfId="0" applyNumberFormat="1" applyFont="1" applyBorder="1"/>
    <xf numFmtId="164" fontId="9" fillId="0" borderId="9" xfId="0" applyNumberFormat="1" applyFont="1" applyBorder="1"/>
    <xf numFmtId="166" fontId="9" fillId="0" borderId="9" xfId="21" applyNumberFormat="1" applyFont="1" applyFill="1" applyBorder="1"/>
    <xf numFmtId="0" fontId="5" fillId="0" borderId="18" xfId="0" applyFont="1" applyFill="1" applyBorder="1" applyAlignment="1">
      <alignment horizontal="center" vertical="center"/>
    </xf>
    <xf numFmtId="0" fontId="9" fillId="0" borderId="19" xfId="0" applyFont="1" applyFill="1" applyBorder="1"/>
    <xf numFmtId="164" fontId="3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/>
    <xf numFmtId="164" fontId="4" fillId="0" borderId="15" xfId="0" applyNumberFormat="1" applyFont="1" applyFill="1" applyBorder="1" applyAlignment="1">
      <alignment horizontal="left"/>
    </xf>
    <xf numFmtId="0" fontId="5" fillId="0" borderId="5" xfId="0" applyFont="1" applyBorder="1"/>
    <xf numFmtId="165" fontId="9" fillId="0" borderId="0" xfId="0" applyNumberFormat="1" applyFont="1"/>
    <xf numFmtId="165" fontId="9" fillId="0" borderId="1" xfId="0" applyNumberFormat="1" applyFont="1" applyFill="1" applyBorder="1"/>
    <xf numFmtId="164" fontId="0" fillId="0" borderId="0" xfId="0" applyNumberFormat="1"/>
    <xf numFmtId="0" fontId="9" fillId="0" borderId="20" xfId="0" applyFont="1" applyFill="1" applyBorder="1"/>
    <xf numFmtId="164" fontId="4" fillId="0" borderId="11" xfId="0" applyNumberFormat="1" applyFont="1" applyFill="1" applyBorder="1"/>
    <xf numFmtId="164" fontId="9" fillId="0" borderId="11" xfId="0" applyNumberFormat="1" applyFont="1" applyBorder="1"/>
    <xf numFmtId="0" fontId="9" fillId="0" borderId="21" xfId="0" applyFont="1" applyFill="1" applyBorder="1" applyAlignment="1">
      <alignment horizontal="center" vertical="top"/>
    </xf>
    <xf numFmtId="164" fontId="9" fillId="0" borderId="13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64" fontId="4" fillId="0" borderId="8" xfId="0" applyNumberFormat="1" applyFont="1" applyFill="1" applyBorder="1" applyAlignment="1"/>
    <xf numFmtId="0" fontId="5" fillId="0" borderId="12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/>
    </xf>
    <xf numFmtId="0" fontId="9" fillId="0" borderId="11" xfId="0" applyFont="1" applyFill="1" applyBorder="1"/>
    <xf numFmtId="0" fontId="9" fillId="0" borderId="14" xfId="0" applyFont="1" applyFill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/>
    <xf numFmtId="0" fontId="0" fillId="2" borderId="0" xfId="0" applyFill="1"/>
    <xf numFmtId="164" fontId="5" fillId="0" borderId="1" xfId="0" applyNumberFormat="1" applyFont="1" applyBorder="1"/>
    <xf numFmtId="165" fontId="9" fillId="0" borderId="8" xfId="0" applyNumberFormat="1" applyFont="1" applyBorder="1"/>
    <xf numFmtId="165" fontId="9" fillId="0" borderId="1" xfId="0" applyNumberFormat="1" applyFont="1" applyBorder="1"/>
    <xf numFmtId="165" fontId="9" fillId="0" borderId="7" xfId="0" applyNumberFormat="1" applyFont="1" applyBorder="1"/>
    <xf numFmtId="165" fontId="5" fillId="0" borderId="1" xfId="0" applyNumberFormat="1" applyFont="1" applyBorder="1"/>
    <xf numFmtId="165" fontId="9" fillId="0" borderId="16" xfId="0" applyNumberFormat="1" applyFont="1" applyBorder="1"/>
    <xf numFmtId="165" fontId="9" fillId="0" borderId="3" xfId="0" applyNumberFormat="1" applyFont="1" applyBorder="1"/>
    <xf numFmtId="165" fontId="9" fillId="0" borderId="10" xfId="0" applyNumberFormat="1" applyFont="1" applyBorder="1"/>
    <xf numFmtId="164" fontId="3" fillId="0" borderId="22" xfId="0" applyNumberFormat="1" applyFont="1" applyFill="1" applyBorder="1" applyAlignment="1">
      <alignment horizontal="center" vertical="top"/>
    </xf>
    <xf numFmtId="164" fontId="3" fillId="0" borderId="23" xfId="0" applyNumberFormat="1" applyFont="1" applyFill="1" applyBorder="1" applyAlignment="1">
      <alignment horizontal="right" vertical="top"/>
    </xf>
    <xf numFmtId="165" fontId="5" fillId="0" borderId="8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165" fontId="5" fillId="0" borderId="5" xfId="0" applyNumberFormat="1" applyFont="1" applyBorder="1"/>
    <xf numFmtId="165" fontId="5" fillId="0" borderId="2" xfId="0" applyNumberFormat="1" applyFont="1" applyBorder="1"/>
    <xf numFmtId="164" fontId="3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/>
    <xf numFmtId="165" fontId="5" fillId="0" borderId="6" xfId="0" applyNumberFormat="1" applyFont="1" applyBorder="1"/>
    <xf numFmtId="8" fontId="9" fillId="0" borderId="1" xfId="0" applyNumberFormat="1" applyFont="1" applyBorder="1"/>
    <xf numFmtId="0" fontId="9" fillId="0" borderId="5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6" fontId="9" fillId="0" borderId="15" xfId="21" applyNumberFormat="1" applyFont="1" applyFill="1" applyBorder="1"/>
    <xf numFmtId="166" fontId="5" fillId="0" borderId="15" xfId="21" applyNumberFormat="1" applyFont="1" applyFill="1" applyBorder="1"/>
    <xf numFmtId="165" fontId="5" fillId="0" borderId="3" xfId="0" applyNumberFormat="1" applyFont="1" applyBorder="1"/>
    <xf numFmtId="166" fontId="5" fillId="0" borderId="13" xfId="21" applyNumberFormat="1" applyFont="1" applyFill="1" applyBorder="1"/>
    <xf numFmtId="164" fontId="3" fillId="0" borderId="6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vertical="top"/>
    </xf>
    <xf numFmtId="165" fontId="5" fillId="0" borderId="4" xfId="0" applyNumberFormat="1" applyFont="1" applyBorder="1"/>
    <xf numFmtId="165" fontId="5" fillId="0" borderId="5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9" fillId="0" borderId="13" xfId="21" applyNumberFormat="1" applyFont="1" applyFill="1" applyBorder="1"/>
    <xf numFmtId="164" fontId="9" fillId="0" borderId="6" xfId="0" applyNumberFormat="1" applyFont="1" applyFill="1" applyBorder="1"/>
    <xf numFmtId="166" fontId="9" fillId="0" borderId="11" xfId="21" applyNumberFormat="1" applyFont="1" applyFill="1" applyBorder="1"/>
    <xf numFmtId="164" fontId="4" fillId="0" borderId="8" xfId="0" applyNumberFormat="1" applyFont="1" applyFill="1" applyBorder="1" applyAlignment="1">
      <alignment vertical="top"/>
    </xf>
    <xf numFmtId="164" fontId="9" fillId="0" borderId="8" xfId="0" applyNumberFormat="1" applyFont="1" applyBorder="1"/>
    <xf numFmtId="164" fontId="13" fillId="0" borderId="8" xfId="0" applyNumberFormat="1" applyFont="1" applyFill="1" applyBorder="1" applyAlignment="1">
      <alignment vertical="top" wrapText="1"/>
    </xf>
    <xf numFmtId="165" fontId="9" fillId="0" borderId="8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5" xfId="0" applyFont="1" applyBorder="1"/>
    <xf numFmtId="8" fontId="15" fillId="0" borderId="1" xfId="0" applyNumberFormat="1" applyFont="1" applyBorder="1"/>
    <xf numFmtId="165" fontId="5" fillId="0" borderId="1" xfId="0" applyNumberFormat="1" applyFont="1" applyFill="1" applyBorder="1"/>
    <xf numFmtId="165" fontId="5" fillId="0" borderId="6" xfId="0" applyNumberFormat="1" applyFont="1" applyFill="1" applyBorder="1" applyAlignment="1">
      <alignment horizontal="right"/>
    </xf>
    <xf numFmtId="165" fontId="16" fillId="0" borderId="3" xfId="0" applyNumberFormat="1" applyFont="1" applyBorder="1"/>
    <xf numFmtId="165" fontId="16" fillId="0" borderId="1" xfId="0" applyNumberFormat="1" applyFont="1" applyBorder="1"/>
    <xf numFmtId="165" fontId="16" fillId="0" borderId="7" xfId="0" applyNumberFormat="1" applyFont="1" applyBorder="1"/>
    <xf numFmtId="165" fontId="17" fillId="0" borderId="3" xfId="0" applyNumberFormat="1" applyFont="1" applyBorder="1"/>
    <xf numFmtId="165" fontId="4" fillId="0" borderId="3" xfId="0" applyNumberFormat="1" applyFont="1" applyBorder="1"/>
    <xf numFmtId="164" fontId="15" fillId="0" borderId="1" xfId="0" applyNumberFormat="1" applyFont="1" applyBorder="1"/>
    <xf numFmtId="165" fontId="15" fillId="0" borderId="1" xfId="0" applyNumberFormat="1" applyFont="1" applyBorder="1"/>
    <xf numFmtId="165" fontId="4" fillId="0" borderId="16" xfId="0" applyNumberFormat="1" applyFont="1" applyBorder="1"/>
    <xf numFmtId="165" fontId="4" fillId="0" borderId="8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8" fontId="5" fillId="0" borderId="1" xfId="0" applyNumberFormat="1" applyFont="1" applyBorder="1"/>
    <xf numFmtId="8" fontId="5" fillId="0" borderId="3" xfId="0" applyNumberFormat="1" applyFont="1" applyBorder="1"/>
    <xf numFmtId="165" fontId="3" fillId="0" borderId="6" xfId="0" applyNumberFormat="1" applyFont="1" applyBorder="1"/>
    <xf numFmtId="8" fontId="3" fillId="0" borderId="6" xfId="0" applyNumberFormat="1" applyFont="1" applyBorder="1"/>
    <xf numFmtId="0" fontId="18" fillId="0" borderId="0" xfId="0" applyFont="1"/>
  </cellXfs>
  <cellStyles count="24">
    <cellStyle name="Currency" xfId="21" builtinId="4"/>
    <cellStyle name="Followed Hyperlink" xfId="23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showWhiteSpace="0" view="pageLayout" zoomScaleNormal="150" workbookViewId="0">
      <selection activeCell="F42" sqref="F42"/>
    </sheetView>
  </sheetViews>
  <sheetFormatPr defaultColWidth="8.85546875" defaultRowHeight="15" x14ac:dyDescent="0.25"/>
  <cols>
    <col min="1" max="1" width="9" bestFit="1" customWidth="1"/>
    <col min="2" max="2" width="46.42578125" customWidth="1"/>
    <col min="3" max="3" width="16.85546875" customWidth="1"/>
    <col min="4" max="4" width="18" customWidth="1"/>
    <col min="5" max="5" width="20.42578125" customWidth="1"/>
    <col min="6" max="6" width="30.140625" customWidth="1"/>
  </cols>
  <sheetData>
    <row r="1" spans="1:6" ht="15.75" x14ac:dyDescent="0.25">
      <c r="A1" s="38" t="s">
        <v>0</v>
      </c>
      <c r="B1" s="39"/>
      <c r="C1" s="39"/>
    </row>
    <row r="2" spans="1:6" ht="15.75" x14ac:dyDescent="0.25">
      <c r="A2" s="38" t="s">
        <v>87</v>
      </c>
      <c r="B2" s="39"/>
      <c r="C2" s="39"/>
    </row>
    <row r="3" spans="1:6" ht="16.5" thickBot="1" x14ac:dyDescent="0.3">
      <c r="A3" s="39"/>
      <c r="B3" s="39"/>
      <c r="C3" s="39"/>
    </row>
    <row r="4" spans="1:6" s="6" customFormat="1" ht="31.5" x14ac:dyDescent="0.25">
      <c r="A4" s="64" t="s">
        <v>1</v>
      </c>
      <c r="B4" s="65" t="s">
        <v>2</v>
      </c>
      <c r="C4" s="66" t="s">
        <v>80</v>
      </c>
      <c r="D4" s="74" t="s">
        <v>88</v>
      </c>
      <c r="E4" s="75" t="s">
        <v>89</v>
      </c>
    </row>
    <row r="5" spans="1:6" s="5" customFormat="1" ht="16.5" thickBot="1" x14ac:dyDescent="0.3">
      <c r="A5" s="67" t="s">
        <v>3</v>
      </c>
      <c r="B5" s="68" t="s">
        <v>4</v>
      </c>
      <c r="C5" s="69" t="s">
        <v>5</v>
      </c>
      <c r="D5" s="72" t="s">
        <v>6</v>
      </c>
      <c r="E5" s="73" t="s">
        <v>7</v>
      </c>
    </row>
    <row r="6" spans="1:6" ht="15.75" x14ac:dyDescent="0.25">
      <c r="A6" s="70">
        <v>1</v>
      </c>
      <c r="B6" s="63" t="s">
        <v>82</v>
      </c>
      <c r="C6" s="81">
        <v>14500</v>
      </c>
      <c r="D6" s="84">
        <v>14500</v>
      </c>
      <c r="E6" s="139">
        <v>16500</v>
      </c>
    </row>
    <row r="7" spans="1:6" ht="15.75" x14ac:dyDescent="0.25">
      <c r="A7" s="14">
        <f>SUM(A6+1)</f>
        <v>2</v>
      </c>
      <c r="B7" s="4" t="s">
        <v>8</v>
      </c>
      <c r="C7" s="26">
        <v>0</v>
      </c>
      <c r="D7" s="85">
        <v>0</v>
      </c>
      <c r="E7" s="132"/>
    </row>
    <row r="8" spans="1:6" ht="15.75" x14ac:dyDescent="0.25">
      <c r="A8" s="14">
        <f t="shared" ref="A8:A16" si="0">SUM(A7+1)</f>
        <v>3</v>
      </c>
      <c r="B8" s="4" t="s">
        <v>9</v>
      </c>
      <c r="C8" s="27">
        <v>20</v>
      </c>
      <c r="D8" s="85">
        <v>6</v>
      </c>
      <c r="E8" s="136">
        <v>0</v>
      </c>
    </row>
    <row r="9" spans="1:6" ht="15.75" x14ac:dyDescent="0.25">
      <c r="A9" s="14">
        <f t="shared" si="0"/>
        <v>4</v>
      </c>
      <c r="B9" s="4" t="s">
        <v>10</v>
      </c>
      <c r="C9" s="27">
        <v>1000</v>
      </c>
      <c r="D9" s="85">
        <v>0</v>
      </c>
      <c r="E9" s="136">
        <v>1000</v>
      </c>
      <c r="F9" t="s">
        <v>98</v>
      </c>
    </row>
    <row r="10" spans="1:6" ht="15.75" x14ac:dyDescent="0.25">
      <c r="A10" s="14">
        <f t="shared" si="0"/>
        <v>5</v>
      </c>
      <c r="B10" s="4" t="s">
        <v>72</v>
      </c>
      <c r="C10" s="27">
        <v>500</v>
      </c>
      <c r="D10" s="85">
        <v>0</v>
      </c>
      <c r="E10" s="136">
        <v>500</v>
      </c>
      <c r="F10" t="s">
        <v>98</v>
      </c>
    </row>
    <row r="11" spans="1:6" ht="15.75" x14ac:dyDescent="0.25">
      <c r="A11" s="14">
        <v>6</v>
      </c>
      <c r="B11" s="4" t="s">
        <v>99</v>
      </c>
      <c r="C11" s="27"/>
      <c r="D11" s="85">
        <v>8754</v>
      </c>
      <c r="E11" s="132"/>
      <c r="F11" t="s">
        <v>100</v>
      </c>
    </row>
    <row r="12" spans="1:6" ht="15.75" x14ac:dyDescent="0.25">
      <c r="A12" s="14">
        <v>7</v>
      </c>
      <c r="B12" s="4" t="s">
        <v>112</v>
      </c>
      <c r="C12" s="27"/>
      <c r="D12" s="85"/>
      <c r="E12" s="89">
        <v>500</v>
      </c>
      <c r="F12" t="s">
        <v>113</v>
      </c>
    </row>
    <row r="13" spans="1:6" ht="16.5" thickBot="1" x14ac:dyDescent="0.3">
      <c r="A13" s="71"/>
      <c r="B13" s="12"/>
      <c r="C13" s="43"/>
      <c r="D13" s="86"/>
      <c r="E13" s="90"/>
    </row>
    <row r="14" spans="1:6" ht="15.75" x14ac:dyDescent="0.25">
      <c r="A14" s="25">
        <f t="shared" si="0"/>
        <v>1</v>
      </c>
      <c r="B14" s="95" t="s">
        <v>11</v>
      </c>
      <c r="C14" s="96">
        <f>SUM(C6:C13)</f>
        <v>16020</v>
      </c>
      <c r="D14" s="97">
        <f>SUM(D6:D13)</f>
        <v>23260</v>
      </c>
      <c r="E14" s="98">
        <f>SUM(E6:E13)</f>
        <v>18500</v>
      </c>
    </row>
    <row r="15" spans="1:6" ht="15.75" x14ac:dyDescent="0.25">
      <c r="A15" s="14">
        <f t="shared" si="0"/>
        <v>2</v>
      </c>
      <c r="B15" s="94" t="s">
        <v>12</v>
      </c>
      <c r="C15" s="83">
        <v>972.64</v>
      </c>
      <c r="D15" s="87">
        <v>0</v>
      </c>
      <c r="E15" s="109">
        <v>1231</v>
      </c>
    </row>
    <row r="16" spans="1:6" ht="16.5" thickBot="1" x14ac:dyDescent="0.3">
      <c r="A16" s="13">
        <f t="shared" si="0"/>
        <v>3</v>
      </c>
      <c r="B16" s="99" t="s">
        <v>13</v>
      </c>
      <c r="C16" s="100">
        <v>12492.64</v>
      </c>
      <c r="D16" s="101">
        <v>11755</v>
      </c>
      <c r="E16" s="113">
        <f>SUM(E14:E15)</f>
        <v>19731</v>
      </c>
    </row>
    <row r="17" spans="1:6" ht="16.5" thickBot="1" x14ac:dyDescent="0.3">
      <c r="A17" s="16"/>
      <c r="B17" s="29"/>
      <c r="C17" s="30"/>
    </row>
    <row r="18" spans="1:6" s="7" customFormat="1" ht="15.75" x14ac:dyDescent="0.25">
      <c r="A18" s="46" t="s">
        <v>1</v>
      </c>
      <c r="B18" s="48" t="s">
        <v>14</v>
      </c>
      <c r="C18" s="31" t="s">
        <v>80</v>
      </c>
      <c r="D18" s="74" t="s">
        <v>90</v>
      </c>
      <c r="E18" s="75" t="s">
        <v>91</v>
      </c>
    </row>
    <row r="19" spans="1:6" ht="16.5" thickBot="1" x14ac:dyDescent="0.3">
      <c r="A19" s="58" t="s">
        <v>3</v>
      </c>
      <c r="B19" s="59" t="s">
        <v>4</v>
      </c>
      <c r="C19" s="60" t="s">
        <v>5</v>
      </c>
      <c r="D19" s="61" t="s">
        <v>6</v>
      </c>
      <c r="E19" s="62" t="s">
        <v>7</v>
      </c>
    </row>
    <row r="20" spans="1:6" ht="15.75" x14ac:dyDescent="0.25">
      <c r="A20" s="55">
        <f>A16+1</f>
        <v>4</v>
      </c>
      <c r="B20" s="56" t="s">
        <v>15</v>
      </c>
      <c r="C20" s="57">
        <v>200</v>
      </c>
      <c r="D20" s="84">
        <v>0</v>
      </c>
      <c r="E20" s="140">
        <v>200</v>
      </c>
    </row>
    <row r="21" spans="1:6" ht="15.75" x14ac:dyDescent="0.25">
      <c r="A21" s="47">
        <f>SUM(A20+1)</f>
        <v>5</v>
      </c>
      <c r="B21" s="49" t="s">
        <v>84</v>
      </c>
      <c r="C21" s="32">
        <v>500</v>
      </c>
      <c r="D21" s="85">
        <v>0</v>
      </c>
      <c r="E21" s="141">
        <v>500</v>
      </c>
    </row>
    <row r="22" spans="1:6" ht="15.75" x14ac:dyDescent="0.25">
      <c r="A22" s="47">
        <f>SUM(A21+1)</f>
        <v>6</v>
      </c>
      <c r="B22" s="49" t="s">
        <v>16</v>
      </c>
      <c r="C22" s="32">
        <v>240</v>
      </c>
      <c r="D22" s="85">
        <v>234</v>
      </c>
      <c r="E22" s="141">
        <v>240</v>
      </c>
    </row>
    <row r="23" spans="1:6" ht="15.75" x14ac:dyDescent="0.25">
      <c r="A23" s="47">
        <f t="shared" ref="A23:A51" si="1">SUM(A22+1)</f>
        <v>7</v>
      </c>
      <c r="B23" s="49" t="s">
        <v>17</v>
      </c>
      <c r="C23" s="32">
        <v>120</v>
      </c>
      <c r="D23" s="85">
        <v>110</v>
      </c>
      <c r="E23" s="141">
        <v>120</v>
      </c>
    </row>
    <row r="24" spans="1:6" ht="15.75" x14ac:dyDescent="0.25">
      <c r="A24" s="47">
        <f t="shared" si="1"/>
        <v>8</v>
      </c>
      <c r="B24" s="49" t="s">
        <v>18</v>
      </c>
      <c r="C24" s="32">
        <v>610</v>
      </c>
      <c r="D24" s="85">
        <v>607</v>
      </c>
      <c r="E24" s="141">
        <v>700</v>
      </c>
      <c r="F24" t="s">
        <v>101</v>
      </c>
    </row>
    <row r="25" spans="1:6" ht="15.75" x14ac:dyDescent="0.25">
      <c r="A25" s="47">
        <f t="shared" si="1"/>
        <v>9</v>
      </c>
      <c r="B25" s="49" t="s">
        <v>19</v>
      </c>
      <c r="C25" s="33">
        <v>700</v>
      </c>
      <c r="D25" s="85">
        <v>693</v>
      </c>
      <c r="E25" s="141">
        <v>700</v>
      </c>
    </row>
    <row r="26" spans="1:6" ht="15.75" x14ac:dyDescent="0.25">
      <c r="A26" s="47">
        <f t="shared" si="1"/>
        <v>10</v>
      </c>
      <c r="B26" s="49" t="s">
        <v>20</v>
      </c>
      <c r="C26" s="32">
        <v>210</v>
      </c>
      <c r="D26" s="85">
        <v>210</v>
      </c>
      <c r="E26" s="85">
        <v>410</v>
      </c>
      <c r="F26" t="s">
        <v>102</v>
      </c>
    </row>
    <row r="27" spans="1:6" ht="15.75" x14ac:dyDescent="0.25">
      <c r="A27" s="47">
        <f t="shared" si="1"/>
        <v>11</v>
      </c>
      <c r="B27" s="49" t="s">
        <v>21</v>
      </c>
      <c r="C27" s="32">
        <v>70</v>
      </c>
      <c r="D27" s="85">
        <v>67</v>
      </c>
      <c r="E27" s="85">
        <v>100</v>
      </c>
      <c r="F27" t="s">
        <v>103</v>
      </c>
    </row>
    <row r="28" spans="1:6" ht="15.75" x14ac:dyDescent="0.25">
      <c r="A28" s="47">
        <f t="shared" si="1"/>
        <v>12</v>
      </c>
      <c r="B28" s="49" t="s">
        <v>79</v>
      </c>
      <c r="C28" s="33">
        <v>6110</v>
      </c>
      <c r="D28" s="85">
        <v>6110</v>
      </c>
      <c r="E28" s="141">
        <v>6171</v>
      </c>
      <c r="F28" t="s">
        <v>104</v>
      </c>
    </row>
    <row r="29" spans="1:6" ht="15.75" x14ac:dyDescent="0.25">
      <c r="A29" s="47">
        <f t="shared" si="1"/>
        <v>13</v>
      </c>
      <c r="B29" s="49" t="s">
        <v>22</v>
      </c>
      <c r="C29" s="32">
        <v>200</v>
      </c>
      <c r="D29" s="85">
        <v>300</v>
      </c>
      <c r="E29" s="141">
        <v>300</v>
      </c>
    </row>
    <row r="30" spans="1:6" ht="15.75" x14ac:dyDescent="0.25">
      <c r="A30" s="47">
        <f t="shared" si="1"/>
        <v>14</v>
      </c>
      <c r="B30" s="49" t="s">
        <v>23</v>
      </c>
      <c r="C30" s="32">
        <v>200</v>
      </c>
      <c r="D30" s="85">
        <v>200</v>
      </c>
      <c r="E30" s="141">
        <v>200</v>
      </c>
      <c r="F30" t="s">
        <v>105</v>
      </c>
    </row>
    <row r="31" spans="1:6" ht="15.75" x14ac:dyDescent="0.25">
      <c r="A31" s="47">
        <f t="shared" si="1"/>
        <v>15</v>
      </c>
      <c r="B31" s="49" t="s">
        <v>24</v>
      </c>
      <c r="C31" s="32">
        <v>0</v>
      </c>
      <c r="D31" s="85">
        <v>0</v>
      </c>
      <c r="E31" s="141">
        <v>0</v>
      </c>
      <c r="F31" t="s">
        <v>111</v>
      </c>
    </row>
    <row r="32" spans="1:6" ht="15.75" x14ac:dyDescent="0.25">
      <c r="A32" s="47">
        <f t="shared" si="1"/>
        <v>16</v>
      </c>
      <c r="B32" s="49" t="s">
        <v>25</v>
      </c>
      <c r="C32" s="32">
        <v>0</v>
      </c>
      <c r="D32" s="85">
        <v>0</v>
      </c>
      <c r="E32" s="141">
        <v>0</v>
      </c>
      <c r="F32" t="s">
        <v>106</v>
      </c>
    </row>
    <row r="33" spans="1:6" ht="15.75" x14ac:dyDescent="0.25">
      <c r="A33" s="47">
        <f t="shared" si="1"/>
        <v>17</v>
      </c>
      <c r="B33" s="49" t="s">
        <v>26</v>
      </c>
      <c r="C33" s="32">
        <v>150</v>
      </c>
      <c r="D33" s="85">
        <v>150</v>
      </c>
      <c r="E33" s="141">
        <v>150</v>
      </c>
    </row>
    <row r="34" spans="1:6" s="3" customFormat="1" ht="15.75" x14ac:dyDescent="0.25">
      <c r="A34" s="47">
        <f t="shared" si="1"/>
        <v>18</v>
      </c>
      <c r="B34" s="49" t="s">
        <v>27</v>
      </c>
      <c r="C34" s="33">
        <v>1200</v>
      </c>
      <c r="D34" s="53">
        <v>0</v>
      </c>
      <c r="E34" s="142">
        <v>1200</v>
      </c>
    </row>
    <row r="35" spans="1:6" s="3" customFormat="1" ht="15.75" x14ac:dyDescent="0.25">
      <c r="A35" s="47">
        <f t="shared" si="1"/>
        <v>19</v>
      </c>
      <c r="B35" s="49" t="s">
        <v>28</v>
      </c>
      <c r="C35" s="33">
        <v>200</v>
      </c>
      <c r="D35" s="53">
        <v>0</v>
      </c>
      <c r="E35" s="142">
        <v>300</v>
      </c>
    </row>
    <row r="36" spans="1:6" s="3" customFormat="1" ht="15.75" x14ac:dyDescent="0.25">
      <c r="A36" s="47">
        <f t="shared" si="1"/>
        <v>20</v>
      </c>
      <c r="B36" s="49"/>
      <c r="C36" s="33"/>
      <c r="D36" s="53"/>
      <c r="E36" s="53"/>
    </row>
    <row r="37" spans="1:6" ht="15.75" x14ac:dyDescent="0.25">
      <c r="A37" s="47">
        <f t="shared" si="1"/>
        <v>21</v>
      </c>
      <c r="B37" s="49" t="s">
        <v>29</v>
      </c>
      <c r="C37" s="32">
        <v>200</v>
      </c>
      <c r="D37" s="85">
        <v>0</v>
      </c>
      <c r="E37" s="141">
        <v>200</v>
      </c>
      <c r="F37" t="s">
        <v>107</v>
      </c>
    </row>
    <row r="38" spans="1:6" ht="15.75" x14ac:dyDescent="0.25">
      <c r="A38" s="47">
        <f t="shared" si="1"/>
        <v>22</v>
      </c>
      <c r="B38" s="49" t="s">
        <v>30</v>
      </c>
      <c r="C38" s="32">
        <v>40</v>
      </c>
      <c r="D38" s="85">
        <v>40</v>
      </c>
      <c r="E38" s="85">
        <v>40</v>
      </c>
    </row>
    <row r="39" spans="1:6" ht="15.75" x14ac:dyDescent="0.25">
      <c r="A39" s="47">
        <f t="shared" si="1"/>
        <v>23</v>
      </c>
      <c r="B39" s="49" t="s">
        <v>31</v>
      </c>
      <c r="C39" s="32">
        <v>1000</v>
      </c>
      <c r="D39" s="85">
        <v>0</v>
      </c>
      <c r="E39" s="141">
        <v>1000</v>
      </c>
      <c r="F39" t="s">
        <v>108</v>
      </c>
    </row>
    <row r="40" spans="1:6" ht="15.75" x14ac:dyDescent="0.25">
      <c r="A40" s="47">
        <f t="shared" si="1"/>
        <v>24</v>
      </c>
      <c r="B40" s="49" t="s">
        <v>32</v>
      </c>
      <c r="C40" s="32">
        <v>200</v>
      </c>
      <c r="D40" s="85">
        <v>100</v>
      </c>
      <c r="E40" s="141">
        <v>500</v>
      </c>
      <c r="F40" t="s">
        <v>109</v>
      </c>
    </row>
    <row r="41" spans="1:6" ht="15.75" x14ac:dyDescent="0.25">
      <c r="A41" s="47">
        <f t="shared" si="1"/>
        <v>25</v>
      </c>
      <c r="B41" s="50" t="s">
        <v>33</v>
      </c>
      <c r="C41" s="32">
        <v>100</v>
      </c>
      <c r="D41" s="85">
        <v>100</v>
      </c>
      <c r="E41" s="141">
        <v>100</v>
      </c>
    </row>
    <row r="42" spans="1:6" ht="15.75" x14ac:dyDescent="0.25">
      <c r="A42" s="47">
        <f t="shared" si="1"/>
        <v>26</v>
      </c>
      <c r="B42" s="50" t="s">
        <v>110</v>
      </c>
      <c r="C42" s="33"/>
      <c r="D42" s="85">
        <v>1700</v>
      </c>
      <c r="E42" s="133"/>
      <c r="F42" t="s">
        <v>117</v>
      </c>
    </row>
    <row r="43" spans="1:6" ht="15.75" x14ac:dyDescent="0.25">
      <c r="A43" s="47">
        <f t="shared" si="1"/>
        <v>27</v>
      </c>
      <c r="B43" s="50"/>
      <c r="C43" s="33"/>
      <c r="D43" s="85"/>
      <c r="E43" s="133"/>
    </row>
    <row r="44" spans="1:6" ht="15.75" x14ac:dyDescent="0.25">
      <c r="A44" s="47">
        <f t="shared" si="1"/>
        <v>28</v>
      </c>
      <c r="B44" s="50" t="s">
        <v>83</v>
      </c>
      <c r="C44" s="34">
        <v>1000</v>
      </c>
      <c r="D44" s="85">
        <v>1000</v>
      </c>
      <c r="E44" s="141">
        <v>1000</v>
      </c>
    </row>
    <row r="45" spans="1:6" ht="15.75" x14ac:dyDescent="0.25">
      <c r="A45" s="47">
        <f t="shared" si="1"/>
        <v>29</v>
      </c>
      <c r="B45" s="50" t="s">
        <v>34</v>
      </c>
      <c r="C45" s="33"/>
      <c r="D45" s="85"/>
      <c r="E45" s="141">
        <v>0</v>
      </c>
    </row>
    <row r="46" spans="1:6" ht="15.75" x14ac:dyDescent="0.25">
      <c r="A46" s="47">
        <f t="shared" si="1"/>
        <v>30</v>
      </c>
      <c r="B46" s="33" t="s">
        <v>35</v>
      </c>
      <c r="C46" s="32">
        <v>500</v>
      </c>
      <c r="D46" s="85">
        <v>500</v>
      </c>
      <c r="E46" s="141">
        <v>1000</v>
      </c>
    </row>
    <row r="47" spans="1:6" ht="15.75" x14ac:dyDescent="0.25">
      <c r="A47" s="47">
        <f t="shared" si="1"/>
        <v>31</v>
      </c>
      <c r="B47" s="33" t="s">
        <v>81</v>
      </c>
      <c r="C47" s="33">
        <v>2100</v>
      </c>
      <c r="D47" s="85">
        <v>525</v>
      </c>
      <c r="E47" s="141">
        <v>2100</v>
      </c>
      <c r="F47" t="s">
        <v>114</v>
      </c>
    </row>
    <row r="48" spans="1:6" ht="15.75" x14ac:dyDescent="0.25">
      <c r="A48" s="47">
        <f t="shared" si="1"/>
        <v>32</v>
      </c>
      <c r="B48" s="33" t="s">
        <v>86</v>
      </c>
      <c r="C48" s="26">
        <v>2500</v>
      </c>
      <c r="D48" s="85">
        <v>2500</v>
      </c>
      <c r="E48" s="141">
        <v>2500</v>
      </c>
    </row>
    <row r="49" spans="1:6" ht="15.75" x14ac:dyDescent="0.25">
      <c r="A49" s="47">
        <f t="shared" si="1"/>
        <v>33</v>
      </c>
      <c r="B49" s="36" t="s">
        <v>115</v>
      </c>
      <c r="C49" s="35"/>
      <c r="D49" s="86">
        <v>1000</v>
      </c>
      <c r="E49" s="134"/>
    </row>
    <row r="50" spans="1:6" ht="15.75" x14ac:dyDescent="0.25">
      <c r="A50" s="47">
        <f t="shared" si="1"/>
        <v>34</v>
      </c>
      <c r="B50" s="15"/>
      <c r="C50" s="85"/>
      <c r="D50" s="85"/>
      <c r="E50" s="133"/>
    </row>
    <row r="51" spans="1:6" ht="16.5" thickBot="1" x14ac:dyDescent="0.3">
      <c r="A51" s="47">
        <f t="shared" si="1"/>
        <v>35</v>
      </c>
      <c r="B51" s="91" t="s">
        <v>36</v>
      </c>
      <c r="C51" s="92">
        <f>SUM(C20:C50)</f>
        <v>18350</v>
      </c>
      <c r="D51" s="93">
        <f>SUM(D20:D49)</f>
        <v>16146</v>
      </c>
      <c r="E51" s="93">
        <f>SUM(E20:E50)</f>
        <v>19731</v>
      </c>
    </row>
    <row r="52" spans="1:6" ht="15.75" x14ac:dyDescent="0.25">
      <c r="A52" s="16"/>
      <c r="B52" s="37"/>
    </row>
    <row r="53" spans="1:6" ht="16.5" thickBot="1" x14ac:dyDescent="0.3">
      <c r="A53" s="39"/>
      <c r="B53" s="30"/>
      <c r="C53" s="30"/>
    </row>
    <row r="54" spans="1:6" ht="15.75" x14ac:dyDescent="0.25">
      <c r="A54" s="25">
        <f>A51+1</f>
        <v>36</v>
      </c>
      <c r="B54" s="125" t="s">
        <v>37</v>
      </c>
      <c r="C54" s="97">
        <v>8071</v>
      </c>
      <c r="D54" s="97">
        <v>8071</v>
      </c>
      <c r="E54" s="98">
        <f>D56</f>
        <v>15185</v>
      </c>
    </row>
    <row r="55" spans="1:6" ht="15.75" x14ac:dyDescent="0.25">
      <c r="A55" s="14">
        <f>A54+1</f>
        <v>37</v>
      </c>
      <c r="B55" s="24" t="s">
        <v>38</v>
      </c>
      <c r="C55" s="130">
        <f>C14-C51</f>
        <v>-2330</v>
      </c>
      <c r="D55" s="87">
        <f>SUM(D14-D51)</f>
        <v>7114</v>
      </c>
      <c r="E55" s="135">
        <f>SUM(E14-E51)</f>
        <v>-1231</v>
      </c>
    </row>
    <row r="56" spans="1:6" ht="16.5" thickBot="1" x14ac:dyDescent="0.3">
      <c r="A56" s="13">
        <f>A55+1</f>
        <v>38</v>
      </c>
      <c r="B56" s="126" t="s">
        <v>39</v>
      </c>
      <c r="C56" s="131">
        <f t="shared" ref="C56" si="2">SUM(C54:C55)</f>
        <v>5741</v>
      </c>
      <c r="D56" s="101">
        <f>SUM(D54:D55)</f>
        <v>15185</v>
      </c>
      <c r="E56" s="113">
        <f>SUM(E54:E55)</f>
        <v>13954</v>
      </c>
      <c r="F56" s="147" t="s">
        <v>116</v>
      </c>
    </row>
    <row r="57" spans="1:6" s="8" customFormat="1" ht="15.75" x14ac:dyDescent="0.25">
      <c r="B57" s="127"/>
    </row>
    <row r="58" spans="1:6" ht="15.75" thickBot="1" x14ac:dyDescent="0.3"/>
    <row r="59" spans="1:6" ht="15.75" x14ac:dyDescent="0.25">
      <c r="A59" s="21"/>
      <c r="B59" s="51" t="s">
        <v>40</v>
      </c>
      <c r="C59" s="103"/>
      <c r="D59" s="128"/>
      <c r="E59" s="104"/>
    </row>
    <row r="60" spans="1:6" ht="15.75" x14ac:dyDescent="0.25">
      <c r="A60" s="22">
        <f>A56+1</f>
        <v>39</v>
      </c>
      <c r="B60" s="15" t="s">
        <v>41</v>
      </c>
      <c r="C60" s="85">
        <v>10472.08</v>
      </c>
      <c r="D60" s="143">
        <v>10472.08</v>
      </c>
      <c r="E60" s="144">
        <f>D64</f>
        <v>0</v>
      </c>
    </row>
    <row r="61" spans="1:6" ht="15.75" x14ac:dyDescent="0.25">
      <c r="A61" s="22">
        <f>A60+1</f>
        <v>40</v>
      </c>
      <c r="B61" s="10" t="s">
        <v>42</v>
      </c>
      <c r="C61" s="26"/>
      <c r="D61" s="129">
        <v>10472.08</v>
      </c>
      <c r="E61" s="105"/>
    </row>
    <row r="62" spans="1:6" ht="15.75" x14ac:dyDescent="0.25">
      <c r="A62" s="22">
        <f t="shared" ref="A62:A64" si="3">A61+1</f>
        <v>41</v>
      </c>
      <c r="B62" s="11" t="s">
        <v>34</v>
      </c>
      <c r="C62" s="26"/>
      <c r="D62" s="129">
        <v>0</v>
      </c>
      <c r="E62" s="105"/>
    </row>
    <row r="63" spans="1:6" ht="15.75" x14ac:dyDescent="0.25">
      <c r="A63" s="22">
        <f t="shared" si="3"/>
        <v>42</v>
      </c>
      <c r="B63" s="11" t="s">
        <v>8</v>
      </c>
      <c r="C63" s="26"/>
      <c r="D63" s="102">
        <v>0</v>
      </c>
      <c r="E63" s="105"/>
    </row>
    <row r="64" spans="1:6" ht="16.5" thickBot="1" x14ac:dyDescent="0.3">
      <c r="A64" s="23">
        <f t="shared" si="3"/>
        <v>43</v>
      </c>
      <c r="B64" s="17" t="s">
        <v>43</v>
      </c>
      <c r="C64" s="145">
        <v>10472.08</v>
      </c>
      <c r="D64" s="146">
        <f>SUM(D60-D61)</f>
        <v>0</v>
      </c>
      <c r="E64" s="106"/>
    </row>
    <row r="66" spans="2:3" x14ac:dyDescent="0.25">
      <c r="C66" s="54"/>
    </row>
    <row r="67" spans="2:3" x14ac:dyDescent="0.25">
      <c r="B67" s="82"/>
    </row>
  </sheetData>
  <phoneticPr fontId="11" type="noConversion"/>
  <printOptions headings="1" gridLines="1"/>
  <pageMargins left="0.7" right="0.7" top="0.75" bottom="0.75" header="0.3" footer="0.3"/>
  <pageSetup paperSize="9" scale="90" fitToHeight="2" orientation="landscape" horizontalDpi="4294967292" verticalDpi="4294967292" r:id="rId1"/>
  <headerFooter>
    <oddHeader xml:space="preserve">&amp;R&amp;"Calibri,Regular"&amp;U&amp;K000000ANNEX A TO
NLPC BUDGET RECOMMENDATIONS FY 19/20
DATED DEC 18
</oddHeader>
    <oddFooter>&amp;R&amp;"Calibri,Regular"&amp;K000000&amp;D  &amp;T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view="pageLayout" topLeftCell="A35" zoomScaleNormal="100" workbookViewId="0">
      <selection activeCell="F44" sqref="F44:G44"/>
    </sheetView>
  </sheetViews>
  <sheetFormatPr defaultColWidth="12.42578125" defaultRowHeight="14.25" x14ac:dyDescent="0.2"/>
  <cols>
    <col min="1" max="1" width="12.42578125" style="1"/>
    <col min="2" max="2" width="29.140625" style="1" customWidth="1"/>
    <col min="3" max="3" width="23.42578125" style="1" customWidth="1"/>
    <col min="4" max="4" width="16.42578125" style="1" customWidth="1"/>
    <col min="5" max="5" width="24.85546875" style="1" customWidth="1"/>
    <col min="6" max="6" width="13.5703125" style="1" customWidth="1"/>
    <col min="7" max="16384" width="12.42578125" style="1"/>
  </cols>
  <sheetData>
    <row r="1" spans="1:5" ht="18" x14ac:dyDescent="0.25">
      <c r="A1" s="2" t="s">
        <v>44</v>
      </c>
    </row>
    <row r="2" spans="1:5" ht="18" x14ac:dyDescent="0.25">
      <c r="A2" s="2" t="s">
        <v>92</v>
      </c>
    </row>
    <row r="3" spans="1:5" ht="18" x14ac:dyDescent="0.25">
      <c r="A3" s="2"/>
    </row>
    <row r="4" spans="1:5" ht="15" thickBot="1" x14ac:dyDescent="0.25"/>
    <row r="5" spans="1:5" ht="31.5" x14ac:dyDescent="0.2">
      <c r="A5" s="64" t="s">
        <v>1</v>
      </c>
      <c r="B5" s="65" t="s">
        <v>2</v>
      </c>
      <c r="C5" s="66" t="s">
        <v>93</v>
      </c>
      <c r="D5" s="74" t="s">
        <v>94</v>
      </c>
      <c r="E5" s="75" t="s">
        <v>91</v>
      </c>
    </row>
    <row r="6" spans="1:5" ht="15.75" thickBot="1" x14ac:dyDescent="0.25">
      <c r="A6" s="67" t="s">
        <v>3</v>
      </c>
      <c r="B6" s="68" t="s">
        <v>4</v>
      </c>
      <c r="C6" s="69" t="s">
        <v>5</v>
      </c>
      <c r="D6" s="72" t="s">
        <v>6</v>
      </c>
      <c r="E6" s="73" t="s">
        <v>7</v>
      </c>
    </row>
    <row r="7" spans="1:5" ht="15" x14ac:dyDescent="0.2">
      <c r="A7" s="118">
        <v>1</v>
      </c>
      <c r="B7" s="119" t="s">
        <v>45</v>
      </c>
      <c r="C7" s="120">
        <v>50</v>
      </c>
      <c r="D7" s="84">
        <v>50</v>
      </c>
      <c r="E7" s="139">
        <v>50</v>
      </c>
    </row>
    <row r="8" spans="1:5" ht="15" x14ac:dyDescent="0.2">
      <c r="A8" s="107">
        <f>A7+1</f>
        <v>2</v>
      </c>
      <c r="B8" s="40" t="s">
        <v>46</v>
      </c>
      <c r="C8" s="27">
        <v>50</v>
      </c>
      <c r="D8" s="85">
        <v>50</v>
      </c>
      <c r="E8" s="136">
        <v>50</v>
      </c>
    </row>
    <row r="9" spans="1:5" ht="15" x14ac:dyDescent="0.2">
      <c r="A9" s="107">
        <f t="shared" ref="A9:A17" si="0">A8+1</f>
        <v>3</v>
      </c>
      <c r="B9" s="40" t="s">
        <v>85</v>
      </c>
      <c r="C9" s="26">
        <v>2500</v>
      </c>
      <c r="D9" s="85">
        <v>2500</v>
      </c>
      <c r="E9" s="136">
        <v>2500</v>
      </c>
    </row>
    <row r="10" spans="1:5" ht="15" x14ac:dyDescent="0.2">
      <c r="A10" s="107">
        <f t="shared" si="0"/>
        <v>4</v>
      </c>
      <c r="B10" s="40" t="s">
        <v>47</v>
      </c>
      <c r="C10" s="27">
        <v>738</v>
      </c>
      <c r="D10" s="85">
        <v>738</v>
      </c>
      <c r="E10" s="136">
        <v>738</v>
      </c>
    </row>
    <row r="11" spans="1:5" ht="15" x14ac:dyDescent="0.2">
      <c r="A11" s="107">
        <f t="shared" si="0"/>
        <v>5</v>
      </c>
      <c r="B11" s="40" t="s">
        <v>48</v>
      </c>
      <c r="C11" s="27">
        <v>5000</v>
      </c>
      <c r="D11" s="85">
        <v>5200</v>
      </c>
      <c r="E11" s="136">
        <v>5000</v>
      </c>
    </row>
    <row r="12" spans="1:5" ht="15" x14ac:dyDescent="0.2">
      <c r="A12" s="107">
        <f t="shared" si="0"/>
        <v>6</v>
      </c>
      <c r="B12" s="40" t="s">
        <v>49</v>
      </c>
      <c r="C12" s="27">
        <v>5</v>
      </c>
      <c r="D12" s="85">
        <v>5</v>
      </c>
      <c r="E12" s="136">
        <v>0</v>
      </c>
    </row>
    <row r="13" spans="1:5" ht="15" x14ac:dyDescent="0.2">
      <c r="A13" s="107">
        <f t="shared" si="0"/>
        <v>7</v>
      </c>
      <c r="B13" s="40" t="s">
        <v>50</v>
      </c>
      <c r="C13" s="27">
        <v>60</v>
      </c>
      <c r="D13" s="85">
        <v>67</v>
      </c>
      <c r="E13" s="136">
        <v>60</v>
      </c>
    </row>
    <row r="14" spans="1:5" ht="15" x14ac:dyDescent="0.2">
      <c r="A14" s="107">
        <f t="shared" si="0"/>
        <v>8</v>
      </c>
      <c r="B14" s="40" t="s">
        <v>51</v>
      </c>
      <c r="C14" s="27">
        <v>6</v>
      </c>
      <c r="D14" s="85">
        <v>8</v>
      </c>
      <c r="E14" s="136">
        <v>8</v>
      </c>
    </row>
    <row r="15" spans="1:5" ht="15.75" x14ac:dyDescent="0.25">
      <c r="A15" s="108">
        <f t="shared" si="0"/>
        <v>9</v>
      </c>
      <c r="B15" s="41" t="s">
        <v>52</v>
      </c>
      <c r="C15" s="28">
        <f t="shared" ref="C15" si="1">SUM(C7:C14)</f>
        <v>8409</v>
      </c>
      <c r="D15" s="87">
        <f>SUM(D7:D14)</f>
        <v>8618</v>
      </c>
      <c r="E15" s="109">
        <f>SUM(E7:E14)</f>
        <v>8406</v>
      </c>
    </row>
    <row r="16" spans="1:5" ht="15.75" x14ac:dyDescent="0.2">
      <c r="A16" s="107">
        <f t="shared" si="0"/>
        <v>10</v>
      </c>
      <c r="B16" s="41" t="s">
        <v>53</v>
      </c>
      <c r="C16" s="27">
        <v>1100</v>
      </c>
      <c r="D16" s="85">
        <v>1100</v>
      </c>
      <c r="E16" s="89">
        <v>1100</v>
      </c>
    </row>
    <row r="17" spans="1:6" ht="16.5" thickBot="1" x14ac:dyDescent="0.3">
      <c r="A17" s="110">
        <f t="shared" si="0"/>
        <v>11</v>
      </c>
      <c r="B17" s="111" t="s">
        <v>11</v>
      </c>
      <c r="C17" s="112">
        <f t="shared" ref="C17" si="2">SUM(C15:C16)</f>
        <v>9509</v>
      </c>
      <c r="D17" s="101">
        <f>SUM(D15:D16)</f>
        <v>9718</v>
      </c>
      <c r="E17" s="113">
        <f>SUM(E15:E16)</f>
        <v>9506</v>
      </c>
    </row>
    <row r="18" spans="1:6" ht="15.75" thickBot="1" x14ac:dyDescent="0.25">
      <c r="A18" s="45"/>
      <c r="B18" s="42"/>
      <c r="C18" s="44"/>
      <c r="D18" s="52"/>
      <c r="E18" s="52"/>
    </row>
    <row r="19" spans="1:6" ht="31.5" x14ac:dyDescent="0.2">
      <c r="A19" s="64" t="s">
        <v>1</v>
      </c>
      <c r="B19" s="65" t="s">
        <v>2</v>
      </c>
      <c r="C19" s="66" t="s">
        <v>93</v>
      </c>
      <c r="D19" s="114" t="s">
        <v>94</v>
      </c>
      <c r="E19" s="115" t="s">
        <v>91</v>
      </c>
    </row>
    <row r="20" spans="1:6" ht="15.75" thickBot="1" x14ac:dyDescent="0.25">
      <c r="A20" s="67" t="s">
        <v>3</v>
      </c>
      <c r="B20" s="68" t="s">
        <v>4</v>
      </c>
      <c r="C20" s="69" t="s">
        <v>5</v>
      </c>
      <c r="D20" s="123" t="s">
        <v>6</v>
      </c>
      <c r="E20" s="124" t="s">
        <v>7</v>
      </c>
    </row>
    <row r="21" spans="1:6" ht="15.75" x14ac:dyDescent="0.2">
      <c r="A21" s="118"/>
      <c r="B21" s="121" t="s">
        <v>54</v>
      </c>
      <c r="C21" s="120"/>
      <c r="D21" s="122"/>
      <c r="E21" s="88"/>
    </row>
    <row r="22" spans="1:6" ht="15" x14ac:dyDescent="0.2">
      <c r="A22" s="107">
        <v>12</v>
      </c>
      <c r="B22" s="18" t="s">
        <v>76</v>
      </c>
      <c r="C22" s="27">
        <v>970</v>
      </c>
      <c r="D22" s="85">
        <v>970</v>
      </c>
      <c r="E22" s="89">
        <v>1157</v>
      </c>
    </row>
    <row r="23" spans="1:6" ht="15" x14ac:dyDescent="0.2">
      <c r="A23" s="107">
        <f>A22+1</f>
        <v>13</v>
      </c>
      <c r="B23" s="19" t="s">
        <v>77</v>
      </c>
      <c r="C23" s="27">
        <v>2250</v>
      </c>
      <c r="D23" s="85">
        <v>2250</v>
      </c>
      <c r="E23" s="89">
        <v>2250</v>
      </c>
      <c r="F23" s="1" t="s">
        <v>95</v>
      </c>
    </row>
    <row r="24" spans="1:6" ht="15" x14ac:dyDescent="0.2">
      <c r="A24" s="107">
        <f t="shared" ref="A24:A37" si="3">A23+1</f>
        <v>14</v>
      </c>
      <c r="B24" s="19" t="s">
        <v>78</v>
      </c>
      <c r="C24" s="27">
        <v>250</v>
      </c>
      <c r="D24" s="85">
        <v>250</v>
      </c>
      <c r="E24" s="89">
        <v>250</v>
      </c>
    </row>
    <row r="25" spans="1:6" ht="15" x14ac:dyDescent="0.2">
      <c r="A25" s="107">
        <f t="shared" si="3"/>
        <v>15</v>
      </c>
      <c r="B25" s="19" t="s">
        <v>55</v>
      </c>
      <c r="C25" s="27">
        <v>150</v>
      </c>
      <c r="D25" s="85">
        <v>150</v>
      </c>
      <c r="E25" s="89">
        <v>150</v>
      </c>
    </row>
    <row r="26" spans="1:6" ht="15" x14ac:dyDescent="0.2">
      <c r="A26" s="107">
        <f t="shared" si="3"/>
        <v>16</v>
      </c>
      <c r="B26" s="19" t="s">
        <v>62</v>
      </c>
      <c r="C26" s="27">
        <v>5000</v>
      </c>
      <c r="D26" s="85">
        <v>4500</v>
      </c>
      <c r="E26" s="89">
        <v>2500</v>
      </c>
    </row>
    <row r="27" spans="1:6" ht="15" x14ac:dyDescent="0.2">
      <c r="A27" s="107">
        <f t="shared" si="3"/>
        <v>17</v>
      </c>
      <c r="B27" s="19" t="s">
        <v>75</v>
      </c>
      <c r="C27" s="27">
        <v>0</v>
      </c>
      <c r="D27" s="85">
        <v>0</v>
      </c>
      <c r="E27" s="89"/>
    </row>
    <row r="28" spans="1:6" ht="15" x14ac:dyDescent="0.2">
      <c r="A28" s="107">
        <f t="shared" si="3"/>
        <v>18</v>
      </c>
      <c r="B28" s="19" t="s">
        <v>73</v>
      </c>
      <c r="C28" s="27">
        <v>500</v>
      </c>
      <c r="D28" s="85">
        <v>0</v>
      </c>
      <c r="E28" s="136">
        <v>500</v>
      </c>
    </row>
    <row r="29" spans="1:6" ht="15" x14ac:dyDescent="0.2">
      <c r="A29" s="107">
        <f t="shared" si="3"/>
        <v>19</v>
      </c>
      <c r="B29" s="19" t="s">
        <v>74</v>
      </c>
      <c r="C29" s="27">
        <v>75</v>
      </c>
      <c r="D29" s="85">
        <v>75</v>
      </c>
      <c r="E29" s="89">
        <v>150</v>
      </c>
      <c r="F29" s="1" t="s">
        <v>96</v>
      </c>
    </row>
    <row r="30" spans="1:6" ht="15" x14ac:dyDescent="0.2">
      <c r="A30" s="107">
        <f t="shared" si="3"/>
        <v>20</v>
      </c>
      <c r="B30" s="19" t="s">
        <v>56</v>
      </c>
      <c r="C30" s="27">
        <v>400</v>
      </c>
      <c r="D30" s="85">
        <v>400</v>
      </c>
      <c r="E30" s="89">
        <v>400</v>
      </c>
    </row>
    <row r="31" spans="1:6" ht="15" x14ac:dyDescent="0.2">
      <c r="A31" s="107">
        <f t="shared" si="3"/>
        <v>21</v>
      </c>
      <c r="B31" s="19" t="s">
        <v>57</v>
      </c>
      <c r="C31" s="27">
        <v>0</v>
      </c>
      <c r="D31" s="85">
        <v>1000</v>
      </c>
      <c r="E31" s="89">
        <v>0</v>
      </c>
    </row>
    <row r="32" spans="1:6" ht="15" x14ac:dyDescent="0.2">
      <c r="A32" s="107">
        <f t="shared" si="3"/>
        <v>22</v>
      </c>
      <c r="B32" s="19" t="s">
        <v>58</v>
      </c>
      <c r="C32" s="27">
        <v>50</v>
      </c>
      <c r="D32" s="85">
        <v>50</v>
      </c>
      <c r="E32" s="89">
        <v>50</v>
      </c>
    </row>
    <row r="33" spans="1:6" ht="15" x14ac:dyDescent="0.2">
      <c r="A33" s="107">
        <f t="shared" si="3"/>
        <v>23</v>
      </c>
      <c r="B33" s="19" t="s">
        <v>59</v>
      </c>
      <c r="C33" s="27">
        <v>0</v>
      </c>
      <c r="D33" s="85">
        <v>0</v>
      </c>
      <c r="E33" s="89">
        <v>0</v>
      </c>
    </row>
    <row r="34" spans="1:6" ht="15" x14ac:dyDescent="0.2">
      <c r="A34" s="107">
        <f t="shared" si="3"/>
        <v>24</v>
      </c>
      <c r="B34" s="19" t="s">
        <v>60</v>
      </c>
      <c r="C34" s="27">
        <v>500</v>
      </c>
      <c r="D34" s="85">
        <v>500</v>
      </c>
      <c r="E34" s="89">
        <v>500</v>
      </c>
    </row>
    <row r="35" spans="1:6" ht="15" x14ac:dyDescent="0.2">
      <c r="A35" s="107">
        <f t="shared" si="3"/>
        <v>25</v>
      </c>
      <c r="B35" s="19" t="s">
        <v>61</v>
      </c>
      <c r="C35" s="26">
        <v>0</v>
      </c>
      <c r="D35" s="85">
        <v>0</v>
      </c>
      <c r="E35" s="89">
        <v>0</v>
      </c>
    </row>
    <row r="36" spans="1:6" ht="15" x14ac:dyDescent="0.2">
      <c r="A36" s="107">
        <f t="shared" si="3"/>
        <v>26</v>
      </c>
      <c r="B36" s="19" t="s">
        <v>34</v>
      </c>
      <c r="C36" s="26"/>
      <c r="D36" s="85"/>
      <c r="E36" s="89"/>
    </row>
    <row r="37" spans="1:6" ht="15.75" x14ac:dyDescent="0.25">
      <c r="A37" s="107">
        <f t="shared" si="3"/>
        <v>27</v>
      </c>
      <c r="B37" s="78" t="s">
        <v>63</v>
      </c>
      <c r="C37" s="28">
        <f t="shared" ref="C37" si="4">SUM(C21:C36)</f>
        <v>10145</v>
      </c>
      <c r="D37" s="87">
        <f>SUM(D22:D36)</f>
        <v>10145</v>
      </c>
      <c r="E37" s="109">
        <f>SUM(E22:E36)</f>
        <v>7907</v>
      </c>
    </row>
    <row r="38" spans="1:6" ht="15.75" x14ac:dyDescent="0.2">
      <c r="A38" s="107"/>
      <c r="B38" s="77" t="s">
        <v>64</v>
      </c>
      <c r="C38" s="27"/>
      <c r="D38" s="85"/>
      <c r="E38" s="89"/>
    </row>
    <row r="39" spans="1:6" ht="15" x14ac:dyDescent="0.2">
      <c r="A39" s="107">
        <v>28</v>
      </c>
      <c r="B39" s="9" t="s">
        <v>65</v>
      </c>
      <c r="C39" s="27">
        <v>320</v>
      </c>
      <c r="D39" s="85">
        <v>320</v>
      </c>
      <c r="E39" s="136">
        <v>320</v>
      </c>
    </row>
    <row r="40" spans="1:6" ht="15" x14ac:dyDescent="0.2">
      <c r="A40" s="107">
        <f>A39+1</f>
        <v>29</v>
      </c>
      <c r="B40" s="9" t="s">
        <v>66</v>
      </c>
      <c r="C40" s="27">
        <v>170</v>
      </c>
      <c r="D40" s="85">
        <v>170</v>
      </c>
      <c r="E40" s="136">
        <v>170</v>
      </c>
    </row>
    <row r="41" spans="1:6" ht="15" x14ac:dyDescent="0.2">
      <c r="A41" s="107">
        <f>A40+1</f>
        <v>30</v>
      </c>
      <c r="B41" s="9" t="s">
        <v>67</v>
      </c>
      <c r="C41" s="27">
        <v>300</v>
      </c>
      <c r="D41" s="85">
        <v>400</v>
      </c>
      <c r="E41" s="136">
        <v>420</v>
      </c>
      <c r="F41" s="1" t="s">
        <v>97</v>
      </c>
    </row>
    <row r="42" spans="1:6" ht="15" x14ac:dyDescent="0.2">
      <c r="A42" s="107">
        <f>A41+1</f>
        <v>31</v>
      </c>
      <c r="B42" s="20" t="s">
        <v>68</v>
      </c>
      <c r="C42" s="27">
        <v>100</v>
      </c>
      <c r="D42" s="85">
        <v>0</v>
      </c>
      <c r="E42" s="136">
        <v>100</v>
      </c>
    </row>
    <row r="43" spans="1:6" ht="15" x14ac:dyDescent="0.2">
      <c r="A43" s="107">
        <f>A42+1</f>
        <v>32</v>
      </c>
      <c r="B43" s="20" t="s">
        <v>69</v>
      </c>
      <c r="C43" s="27">
        <v>100</v>
      </c>
      <c r="D43" s="85">
        <v>100</v>
      </c>
      <c r="E43" s="136">
        <v>100</v>
      </c>
    </row>
    <row r="44" spans="1:6" ht="15.75" x14ac:dyDescent="0.25">
      <c r="A44" s="107">
        <f>A43+1</f>
        <v>33</v>
      </c>
      <c r="B44" s="79" t="s">
        <v>70</v>
      </c>
      <c r="C44" s="79">
        <f t="shared" ref="C44" si="5">SUM(C39:C43)</f>
        <v>990</v>
      </c>
      <c r="D44" s="87">
        <f>SUM(D39:D43)</f>
        <v>990</v>
      </c>
      <c r="E44" s="109">
        <f>SUM(E39:E43)</f>
        <v>1110</v>
      </c>
    </row>
    <row r="45" spans="1:6" ht="15.75" x14ac:dyDescent="0.25">
      <c r="A45" s="107"/>
      <c r="B45" s="79"/>
      <c r="C45" s="27"/>
      <c r="D45" s="85"/>
      <c r="E45" s="89"/>
    </row>
    <row r="46" spans="1:6" ht="15.75" x14ac:dyDescent="0.25">
      <c r="A46" s="107">
        <v>34</v>
      </c>
      <c r="B46" s="76" t="s">
        <v>36</v>
      </c>
      <c r="C46" s="28">
        <f t="shared" ref="C46" si="6">SUM(C44+C37)</f>
        <v>11135</v>
      </c>
      <c r="D46" s="87">
        <f>SUM(D44+D37)</f>
        <v>11135</v>
      </c>
      <c r="E46" s="109">
        <f>SUM(E44+E37)</f>
        <v>9017</v>
      </c>
    </row>
    <row r="47" spans="1:6" ht="15.75" x14ac:dyDescent="0.2">
      <c r="A47" s="107"/>
      <c r="B47" s="76"/>
      <c r="C47" s="28"/>
      <c r="D47" s="85"/>
      <c r="E47" s="89"/>
    </row>
    <row r="48" spans="1:6" ht="15" x14ac:dyDescent="0.2">
      <c r="A48" s="107">
        <v>35</v>
      </c>
      <c r="B48" s="80" t="s">
        <v>41</v>
      </c>
      <c r="C48" s="27">
        <v>1900</v>
      </c>
      <c r="D48" s="85">
        <v>1900</v>
      </c>
      <c r="E48" s="89">
        <f>D50</f>
        <v>483</v>
      </c>
    </row>
    <row r="49" spans="1:5" ht="15" x14ac:dyDescent="0.2">
      <c r="A49" s="107">
        <v>36</v>
      </c>
      <c r="B49" s="26" t="s">
        <v>71</v>
      </c>
      <c r="C49" s="137">
        <v>-1756</v>
      </c>
      <c r="D49" s="138">
        <f>SUM(D17-D46)</f>
        <v>-1417</v>
      </c>
      <c r="E49" s="85">
        <f>SUM(E17-E46)</f>
        <v>489</v>
      </c>
    </row>
    <row r="50" spans="1:5" ht="16.5" thickBot="1" x14ac:dyDescent="0.3">
      <c r="A50" s="116">
        <v>37</v>
      </c>
      <c r="B50" s="117" t="s">
        <v>43</v>
      </c>
      <c r="C50" s="100">
        <f>SUM(C48:C49)</f>
        <v>144</v>
      </c>
      <c r="D50" s="101">
        <f>SUM(D48:D49)</f>
        <v>483</v>
      </c>
      <c r="E50" s="113">
        <f>SUM(E48:E49)</f>
        <v>972</v>
      </c>
    </row>
    <row r="51" spans="1:5" ht="15" x14ac:dyDescent="0.2">
      <c r="A51" s="30"/>
      <c r="B51" s="30"/>
      <c r="D51" s="39"/>
      <c r="E51" s="30"/>
    </row>
  </sheetData>
  <phoneticPr fontId="11" type="noConversion"/>
  <printOptions headings="1" gridLines="1"/>
  <pageMargins left="0.70000000000000007" right="0.70000000000000007" top="0.75000000000000011" bottom="0.75000000000000011" header="0.30000000000000004" footer="0.30000000000000004"/>
  <pageSetup paperSize="9" scale="61" orientation="landscape" horizontalDpi="4294967292" verticalDpi="4294967292" r:id="rId1"/>
  <headerFooter>
    <oddHeader xml:space="preserve">&amp;R&amp;"Calibri,Regular"&amp;U&amp;K000000ANNEX A  TO
TRUST BUDGET REVIEW - FY19/20
DATED  DEC 18
</oddHeader>
    <oddFooter>&amp;R&amp;"Calibri,Regular"&amp;K000000&amp;D  &amp;T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21-22</vt:lpstr>
      <vt:lpstr>Budget trust 21-22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nlparishclerk</cp:lastModifiedBy>
  <cp:revision/>
  <cp:lastPrinted>2019-11-14T10:13:03Z</cp:lastPrinted>
  <dcterms:created xsi:type="dcterms:W3CDTF">2016-11-15T09:06:27Z</dcterms:created>
  <dcterms:modified xsi:type="dcterms:W3CDTF">2020-11-16T10:09:06Z</dcterms:modified>
  <cp:category/>
  <cp:contentStatus/>
</cp:coreProperties>
</file>