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ffeca0d258f6d0f/Desktop/Parish Council/Meetings/2021/29th March/"/>
    </mc:Choice>
  </mc:AlternateContent>
  <xr:revisionPtr revIDLastSave="8" documentId="8_{A6D53912-C012-4728-AFE2-CCAFFFB2C83F}" xr6:coauthVersionLast="46" xr6:coauthVersionMax="46" xr10:uidLastSave="{632B393B-0CC3-49AF-95C6-2B3235212295}"/>
  <bookViews>
    <workbookView xWindow="-120" yWindow="-120" windowWidth="20730" windowHeight="11160" xr2:uid="{00000000-000D-0000-FFFF-FFFF00000000}"/>
  </bookViews>
  <sheets>
    <sheet name="Field Gardens (Trust)" sheetId="2" r:id="rId1"/>
  </sheets>
  <definedNames>
    <definedName name="_xlnm.Print_Area" localSheetId="0">'Field Gardens (Trust)'!$A$1:$X$49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9" i="2" l="1"/>
  <c r="X45" i="2"/>
  <c r="E32" i="2"/>
  <c r="X14" i="2" l="1"/>
  <c r="X12" i="2"/>
  <c r="X11" i="2"/>
  <c r="X8" i="2"/>
  <c r="X6" i="2"/>
  <c r="X4" i="2"/>
  <c r="X10" i="2"/>
  <c r="X9" i="2"/>
  <c r="S6" i="2"/>
  <c r="T5" i="2"/>
  <c r="T4" i="2"/>
  <c r="I33" i="2" l="1"/>
  <c r="J32" i="2" l="1"/>
  <c r="I15" i="2" l="1"/>
  <c r="S40" i="2" l="1"/>
  <c r="R40" i="2"/>
  <c r="Q40" i="2"/>
  <c r="N40" i="2"/>
  <c r="M40" i="2"/>
  <c r="L40" i="2"/>
  <c r="I40" i="2"/>
  <c r="H40" i="2"/>
  <c r="G40" i="2"/>
  <c r="D40" i="2"/>
  <c r="C40" i="2"/>
  <c r="V13" i="2" l="1"/>
  <c r="V15" i="2" s="1"/>
  <c r="T30" i="2" l="1"/>
  <c r="O32" i="2" l="1"/>
  <c r="B13" i="2" l="1"/>
  <c r="W13" i="2" l="1"/>
  <c r="X40" i="2" l="1"/>
  <c r="B40" i="2"/>
  <c r="W32" i="2"/>
  <c r="C33" i="2"/>
  <c r="C41" i="2" s="1"/>
  <c r="D33" i="2"/>
  <c r="D41" i="2" s="1"/>
  <c r="F33" i="2"/>
  <c r="G33" i="2"/>
  <c r="G41" i="2" s="1"/>
  <c r="H33" i="2"/>
  <c r="H41" i="2" s="1"/>
  <c r="I41" i="2"/>
  <c r="K33" i="2"/>
  <c r="L33" i="2"/>
  <c r="L41" i="2" s="1"/>
  <c r="M33" i="2"/>
  <c r="M41" i="2" s="1"/>
  <c r="N33" i="2"/>
  <c r="N41" i="2" s="1"/>
  <c r="P33" i="2"/>
  <c r="Q33" i="2"/>
  <c r="Q41" i="2" s="1"/>
  <c r="R33" i="2"/>
  <c r="R41" i="2" s="1"/>
  <c r="S33" i="2"/>
  <c r="S41" i="2" s="1"/>
  <c r="U33" i="2"/>
  <c r="X33" i="2"/>
  <c r="B33" i="2"/>
  <c r="W27" i="2"/>
  <c r="X13" i="2"/>
  <c r="X15" i="2" s="1"/>
  <c r="B41" i="2" l="1"/>
  <c r="X41" i="2"/>
  <c r="V49" i="2" l="1"/>
  <c r="J21" i="2" l="1"/>
  <c r="E4" i="2" l="1"/>
  <c r="J4" i="2"/>
  <c r="O4" i="2"/>
  <c r="E5" i="2"/>
  <c r="J5" i="2"/>
  <c r="O5" i="2"/>
  <c r="E7" i="2"/>
  <c r="J7" i="2"/>
  <c r="O7" i="2"/>
  <c r="T7" i="2"/>
  <c r="E8" i="2"/>
  <c r="J8" i="2"/>
  <c r="O8" i="2"/>
  <c r="T8" i="2"/>
  <c r="E9" i="2"/>
  <c r="J9" i="2"/>
  <c r="O9" i="2"/>
  <c r="T9" i="2"/>
  <c r="E10" i="2"/>
  <c r="J10" i="2"/>
  <c r="O10" i="2"/>
  <c r="T10" i="2"/>
  <c r="E11" i="2"/>
  <c r="J11" i="2"/>
  <c r="O11" i="2"/>
  <c r="T11" i="2"/>
  <c r="E12" i="2"/>
  <c r="J12" i="2"/>
  <c r="O12" i="2"/>
  <c r="T12" i="2"/>
  <c r="E14" i="2"/>
  <c r="J14" i="2"/>
  <c r="O14" i="2"/>
  <c r="T14" i="2"/>
  <c r="B15" i="2"/>
  <c r="C15" i="2"/>
  <c r="D15" i="2"/>
  <c r="F15" i="2"/>
  <c r="G15" i="2"/>
  <c r="H15" i="2"/>
  <c r="K15" i="2"/>
  <c r="L15" i="2"/>
  <c r="M15" i="2"/>
  <c r="N15" i="2"/>
  <c r="P15" i="2"/>
  <c r="Q15" i="2"/>
  <c r="R15" i="2"/>
  <c r="S15" i="2"/>
  <c r="U15" i="2"/>
  <c r="E18" i="2"/>
  <c r="J18" i="2"/>
  <c r="O18" i="2"/>
  <c r="T18" i="2"/>
  <c r="E19" i="2"/>
  <c r="J19" i="2"/>
  <c r="O19" i="2"/>
  <c r="T19" i="2"/>
  <c r="E20" i="2"/>
  <c r="J20" i="2"/>
  <c r="O20" i="2"/>
  <c r="T20" i="2"/>
  <c r="E21" i="2"/>
  <c r="O21" i="2"/>
  <c r="E22" i="2"/>
  <c r="J22" i="2"/>
  <c r="O22" i="2"/>
  <c r="T22" i="2"/>
  <c r="E23" i="2"/>
  <c r="J23" i="2"/>
  <c r="O23" i="2"/>
  <c r="T23" i="2"/>
  <c r="E24" i="2"/>
  <c r="J24" i="2"/>
  <c r="O24" i="2"/>
  <c r="T24" i="2"/>
  <c r="E25" i="2"/>
  <c r="J25" i="2"/>
  <c r="O25" i="2"/>
  <c r="T25" i="2"/>
  <c r="E35" i="2"/>
  <c r="J35" i="2"/>
  <c r="O35" i="2"/>
  <c r="T35" i="2"/>
  <c r="E36" i="2"/>
  <c r="J36" i="2"/>
  <c r="O36" i="2"/>
  <c r="T36" i="2"/>
  <c r="E37" i="2"/>
  <c r="J37" i="2"/>
  <c r="O37" i="2"/>
  <c r="T37" i="2"/>
  <c r="E38" i="2"/>
  <c r="J38" i="2"/>
  <c r="O38" i="2"/>
  <c r="T38" i="2"/>
  <c r="E39" i="2"/>
  <c r="J39" i="2"/>
  <c r="O39" i="2"/>
  <c r="T39" i="2"/>
  <c r="E26" i="2"/>
  <c r="J26" i="2"/>
  <c r="O26" i="2"/>
  <c r="T26" i="2"/>
  <c r="E28" i="2"/>
  <c r="J28" i="2"/>
  <c r="O28" i="2"/>
  <c r="T28" i="2"/>
  <c r="E29" i="2"/>
  <c r="J29" i="2"/>
  <c r="O29" i="2"/>
  <c r="T29" i="2"/>
  <c r="E30" i="2"/>
  <c r="J30" i="2"/>
  <c r="O30" i="2"/>
  <c r="E31" i="2"/>
  <c r="J31" i="2"/>
  <c r="O31" i="2"/>
  <c r="T31" i="2"/>
  <c r="W9" i="2" l="1"/>
  <c r="E40" i="2"/>
  <c r="T40" i="2"/>
  <c r="O40" i="2"/>
  <c r="W14" i="2"/>
  <c r="J40" i="2"/>
  <c r="W18" i="2"/>
  <c r="O33" i="2"/>
  <c r="O41" i="2" s="1"/>
  <c r="E33" i="2"/>
  <c r="J33" i="2"/>
  <c r="J41" i="2" s="1"/>
  <c r="T33" i="2"/>
  <c r="W21" i="2"/>
  <c r="W29" i="2"/>
  <c r="W4" i="2"/>
  <c r="W38" i="2"/>
  <c r="W37" i="2"/>
  <c r="W35" i="2"/>
  <c r="W25" i="2"/>
  <c r="W8" i="2"/>
  <c r="E15" i="2"/>
  <c r="W19" i="2"/>
  <c r="W30" i="2"/>
  <c r="W11" i="2"/>
  <c r="W7" i="2"/>
  <c r="W31" i="2"/>
  <c r="W28" i="2"/>
  <c r="W39" i="2"/>
  <c r="W12" i="2"/>
  <c r="W10" i="2"/>
  <c r="W5" i="2"/>
  <c r="W20" i="2"/>
  <c r="W24" i="2"/>
  <c r="W23" i="2"/>
  <c r="W22" i="2"/>
  <c r="T15" i="2"/>
  <c r="W26" i="2"/>
  <c r="W36" i="2"/>
  <c r="O15" i="2"/>
  <c r="J15" i="2"/>
  <c r="E41" i="2" l="1"/>
  <c r="T41" i="2"/>
  <c r="W40" i="2"/>
  <c r="W15" i="2"/>
  <c r="W33" i="2"/>
  <c r="W41" i="2" l="1"/>
  <c r="V43" i="2" s="1"/>
  <c r="V4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nlparishclerk</author>
  </authors>
  <commentList>
    <comment ref="V47" authorId="0" shapeId="0" xr:uid="{0B2FD81E-025B-4004-8E91-F2BFE26274BD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cashbook balance as at 24/04/2018</t>
        </r>
      </text>
    </comment>
  </commentList>
</comments>
</file>

<file path=xl/sharedStrings.xml><?xml version="1.0" encoding="utf-8"?>
<sst xmlns="http://schemas.openxmlformats.org/spreadsheetml/2006/main" count="74" uniqueCount="70">
  <si>
    <t>Total</t>
  </si>
  <si>
    <t>Dividend account</t>
  </si>
  <si>
    <t>Current account</t>
  </si>
  <si>
    <t>Represented as:</t>
  </si>
  <si>
    <t>Opening balance</t>
  </si>
  <si>
    <t>Surplus/deficit on year</t>
  </si>
  <si>
    <t>VAT</t>
  </si>
  <si>
    <t>Legal Contingency</t>
  </si>
  <si>
    <t xml:space="preserve">Miscellaneous </t>
  </si>
  <si>
    <t>King West advice</t>
  </si>
  <si>
    <t>Spring Clean</t>
  </si>
  <si>
    <t>Walkway</t>
  </si>
  <si>
    <t xml:space="preserve">  Maintenance</t>
  </si>
  <si>
    <t xml:space="preserve">  Hedge</t>
  </si>
  <si>
    <t xml:space="preserve">  Water</t>
  </si>
  <si>
    <t xml:space="preserve">  Mowing - MowAll</t>
  </si>
  <si>
    <t>Insurance &amp; NAS subs</t>
  </si>
  <si>
    <t>Allotments</t>
  </si>
  <si>
    <t xml:space="preserve">  Play inspection</t>
  </si>
  <si>
    <t xml:space="preserve">  Play equipment (routine maint)</t>
  </si>
  <si>
    <t xml:space="preserve">  Walls</t>
  </si>
  <si>
    <t xml:space="preserve">  Trees</t>
  </si>
  <si>
    <t xml:space="preserve">  Play Area - MowAll</t>
  </si>
  <si>
    <t xml:space="preserve">  Hedge - MowAll</t>
  </si>
  <si>
    <t xml:space="preserve">  Middle - 4Counties</t>
  </si>
  <si>
    <t xml:space="preserve">  Edge - Mow All</t>
  </si>
  <si>
    <t>Oval</t>
  </si>
  <si>
    <t>Payments</t>
  </si>
  <si>
    <t xml:space="preserve">Way leave Rent </t>
  </si>
  <si>
    <t>Walkway Grant</t>
  </si>
  <si>
    <t>Interest</t>
  </si>
  <si>
    <t>Dividend (COIF)</t>
  </si>
  <si>
    <t>Agricultural Tenancy</t>
  </si>
  <si>
    <t>VAT Refund</t>
  </si>
  <si>
    <t>Cricket Club</t>
  </si>
  <si>
    <t>Bowls Club</t>
  </si>
  <si>
    <t>Receipts</t>
  </si>
  <si>
    <t>Annual Budget</t>
  </si>
  <si>
    <t>Annual Actual</t>
  </si>
  <si>
    <t>Q4 Budget</t>
  </si>
  <si>
    <t>Q4 Total Actual</t>
  </si>
  <si>
    <t>March</t>
  </si>
  <si>
    <t>February</t>
  </si>
  <si>
    <t>January</t>
  </si>
  <si>
    <t>Q3 Budget</t>
  </si>
  <si>
    <t>Q3 Total Actual</t>
  </si>
  <si>
    <t>December</t>
  </si>
  <si>
    <t>November</t>
  </si>
  <si>
    <t>October</t>
  </si>
  <si>
    <t>Q2 Budget</t>
  </si>
  <si>
    <t>Q2 Total Actual</t>
  </si>
  <si>
    <t>September</t>
  </si>
  <si>
    <t>August</t>
  </si>
  <si>
    <t>July</t>
  </si>
  <si>
    <t>Q1 Budget</t>
  </si>
  <si>
    <t>Q1 Total Actual</t>
  </si>
  <si>
    <t>June</t>
  </si>
  <si>
    <t>May</t>
  </si>
  <si>
    <t>April</t>
  </si>
  <si>
    <t>Total Payments</t>
  </si>
  <si>
    <t>Total Receipts</t>
  </si>
  <si>
    <t>Allotments rents</t>
  </si>
  <si>
    <t>Fencing Costs</t>
  </si>
  <si>
    <t>Total: Oval/Walkway</t>
  </si>
  <si>
    <t>Total: Allotments expenditure</t>
  </si>
  <si>
    <t>NLPC Field Gardens (Trust) FY 1/04/2020-31/03/2021</t>
  </si>
  <si>
    <t>Transfer from NLPC</t>
  </si>
  <si>
    <t>Income excluding allot rent</t>
  </si>
  <si>
    <t xml:space="preserve">Money Manager </t>
  </si>
  <si>
    <t>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</si>
</sst>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£&quot;#,##0;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"/>
    <numFmt numFmtId="165" formatCode="&quot;£&quot;#,##0.00"/>
  </numFmts>
  <fonts count="1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rgb="FFFF0000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44" fontId="2" fillId="0" borderId="0" xfId="1" applyNumberFormat="1" applyFont="1"/>
    <xf numFmtId="164" fontId="3" fillId="0" borderId="0" xfId="1" applyNumberFormat="1" applyFont="1" applyAlignment="1">
      <alignment horizontal="left" vertical="center" wrapText="1" indent="1"/>
    </xf>
    <xf numFmtId="42" fontId="2" fillId="0" borderId="0" xfId="1" applyNumberFormat="1" applyFont="1" applyAlignment="1">
      <alignment horizontal="right"/>
    </xf>
    <xf numFmtId="5" fontId="1" fillId="0" borderId="0" xfId="1" applyNumberFormat="1" applyAlignment="1">
      <alignment horizontal="left"/>
    </xf>
    <xf numFmtId="42" fontId="8" fillId="0" borderId="0" xfId="1" applyNumberFormat="1" applyFont="1"/>
    <xf numFmtId="4" fontId="8" fillId="0" borderId="0" xfId="1" applyNumberFormat="1" applyFont="1"/>
    <xf numFmtId="42" fontId="9" fillId="0" borderId="0" xfId="1" applyNumberFormat="1" applyFont="1"/>
    <xf numFmtId="42" fontId="9" fillId="0" borderId="0" xfId="1" applyNumberFormat="1" applyFont="1" applyAlignment="1">
      <alignment horizontal="left"/>
    </xf>
    <xf numFmtId="44" fontId="10" fillId="0" borderId="0" xfId="1" applyNumberFormat="1" applyFont="1"/>
    <xf numFmtId="44" fontId="10" fillId="0" borderId="0" xfId="1" applyNumberFormat="1" applyFont="1" applyAlignment="1">
      <alignment wrapText="1"/>
    </xf>
    <xf numFmtId="4" fontId="9" fillId="0" borderId="0" xfId="1" applyNumberFormat="1" applyFont="1"/>
    <xf numFmtId="42" fontId="11" fillId="0" borderId="0" xfId="1" applyNumberFormat="1" applyFont="1" applyAlignment="1">
      <alignment horizontal="left"/>
    </xf>
    <xf numFmtId="44" fontId="12" fillId="0" borderId="0" xfId="1" applyNumberFormat="1" applyFont="1"/>
    <xf numFmtId="44" fontId="9" fillId="0" borderId="0" xfId="1" applyNumberFormat="1" applyFont="1"/>
    <xf numFmtId="5" fontId="9" fillId="0" borderId="0" xfId="1" applyNumberFormat="1" applyFont="1" applyAlignment="1">
      <alignment horizontal="left"/>
    </xf>
    <xf numFmtId="44" fontId="9" fillId="2" borderId="0" xfId="1" applyNumberFormat="1" applyFont="1" applyFill="1"/>
    <xf numFmtId="44" fontId="9" fillId="3" borderId="0" xfId="1" applyNumberFormat="1" applyFont="1" applyFill="1" applyAlignment="1">
      <alignment horizontal="right" vertical="center" indent="1"/>
    </xf>
    <xf numFmtId="44" fontId="9" fillId="4" borderId="0" xfId="1" applyNumberFormat="1" applyFont="1" applyFill="1"/>
    <xf numFmtId="164" fontId="13" fillId="0" borderId="0" xfId="1" applyNumberFormat="1" applyFont="1" applyAlignment="1">
      <alignment horizontal="left" vertical="center" wrapText="1" indent="1"/>
    </xf>
    <xf numFmtId="44" fontId="9" fillId="3" borderId="0" xfId="1" applyNumberFormat="1" applyFont="1" applyFill="1"/>
    <xf numFmtId="164" fontId="14" fillId="0" borderId="0" xfId="1" applyNumberFormat="1" applyFont="1" applyAlignment="1">
      <alignment horizontal="left" vertical="center" wrapText="1" indent="1"/>
    </xf>
    <xf numFmtId="44" fontId="12" fillId="0" borderId="0" xfId="1" applyNumberFormat="1" applyFont="1" applyAlignment="1">
      <alignment wrapText="1"/>
    </xf>
    <xf numFmtId="164" fontId="9" fillId="0" borderId="0" xfId="1" applyNumberFormat="1" applyFont="1"/>
    <xf numFmtId="44" fontId="15" fillId="0" borderId="0" xfId="1" applyNumberFormat="1" applyFont="1"/>
    <xf numFmtId="44" fontId="12" fillId="0" borderId="0" xfId="1" applyNumberFormat="1" applyFont="1" applyAlignment="1">
      <alignment horizontal="right"/>
    </xf>
    <xf numFmtId="44" fontId="11" fillId="0" borderId="0" xfId="1" applyNumberFormat="1" applyFont="1"/>
    <xf numFmtId="44" fontId="9" fillId="0" borderId="0" xfId="1" applyNumberFormat="1" applyFont="1" applyAlignment="1">
      <alignment horizontal="right"/>
    </xf>
    <xf numFmtId="164" fontId="11" fillId="0" borderId="0" xfId="1" applyNumberFormat="1" applyFont="1"/>
    <xf numFmtId="44" fontId="9" fillId="0" borderId="0" xfId="1" applyNumberFormat="1" applyFont="1" applyAlignment="1">
      <alignment wrapText="1"/>
    </xf>
    <xf numFmtId="44" fontId="16" fillId="0" borderId="0" xfId="1" applyNumberFormat="1" applyFont="1"/>
    <xf numFmtId="164" fontId="11" fillId="0" borderId="0" xfId="1" applyNumberFormat="1" applyFont="1" applyAlignment="1">
      <alignment horizontal="right"/>
    </xf>
    <xf numFmtId="165" fontId="9" fillId="0" borderId="0" xfId="1" applyNumberFormat="1" applyFont="1"/>
    <xf numFmtId="14" fontId="9" fillId="0" borderId="0" xfId="1" applyNumberFormat="1" applyFont="1"/>
    <xf numFmtId="44" fontId="1" fillId="0" borderId="0" xfId="1" applyNumberFormat="1"/>
    <xf numFmtId="44" fontId="2" fillId="3" borderId="0" xfId="1" applyNumberFormat="1" applyFont="1" applyFill="1" applyAlignment="1">
      <alignment horizontal="right" vertical="center" indent="1"/>
    </xf>
    <xf numFmtId="164" fontId="5" fillId="0" borderId="0" xfId="1" applyNumberFormat="1" applyFont="1" applyAlignment="1">
      <alignment horizontal="left" vertical="center" wrapText="1" indent="1"/>
    </xf>
    <xf numFmtId="44" fontId="2" fillId="2" borderId="0" xfId="1" applyNumberFormat="1" applyFont="1" applyFill="1"/>
    <xf numFmtId="44" fontId="2" fillId="3" borderId="0" xfId="1" applyNumberFormat="1" applyFont="1" applyFill="1"/>
    <xf numFmtId="164" fontId="5" fillId="0" borderId="0" xfId="1" applyNumberFormat="1" applyFont="1" applyAlignment="1">
      <alignment horizontal="right" vertical="center" wrapText="1" indent="1"/>
    </xf>
    <xf numFmtId="44" fontId="1" fillId="2" borderId="0" xfId="1" applyNumberFormat="1" applyFill="1"/>
    <xf numFmtId="44" fontId="9" fillId="5" borderId="0" xfId="1" applyNumberFormat="1" applyFont="1" applyFill="1"/>
    <xf numFmtId="44" fontId="2" fillId="5" borderId="0" xfId="1" applyNumberFormat="1" applyFont="1" applyFill="1"/>
    <xf numFmtId="5" fontId="1" fillId="0" borderId="0" xfId="1" applyNumberFormat="1" applyFont="1" applyAlignment="1">
      <alignment horizontal="left"/>
    </xf>
    <xf numFmtId="5" fontId="2" fillId="0" borderId="0" xfId="1" applyNumberFormat="1" applyFont="1" applyAlignment="1">
      <alignment horizontal="left"/>
    </xf>
    <xf numFmtId="164" fontId="17" fillId="4" borderId="0" xfId="1" applyNumberFormat="1" applyFont="1" applyFill="1" applyAlignment="1">
      <alignment horizontal="left" vertical="center" wrapText="1" indent="1"/>
    </xf>
    <xf numFmtId="164" fontId="14" fillId="0" borderId="0" xfId="1" applyNumberFormat="1" applyFont="1" applyFill="1" applyAlignment="1">
      <alignment horizontal="left" vertical="center" wrapText="1" indent="1"/>
    </xf>
    <xf numFmtId="42" fontId="4" fillId="0" borderId="0" xfId="1" applyNumberFormat="1" applyFont="1" applyAlignment="1">
      <alignment horizontal="left"/>
    </xf>
    <xf numFmtId="42" fontId="8" fillId="0" borderId="0" xfId="1" applyNumberFormat="1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nlparishclerk/Desktop/Parish%20Council/Accounts/FY17-18/NLPC%20accounts-2017-2018.xlsx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Z49"/>
  <sheetViews>
    <sheetView tabSelected="1" topLeftCell="A32" zoomScale="90" zoomScaleNormal="90" workbookViewId="0">
      <selection activeCell="AC6" sqref="AC6"/>
    </sheetView>
  </sheetViews>
  <sheetFormatPr defaultRowHeight="15" x14ac:dyDescent="0.2"/>
  <cols>
    <col min="1" max="1" width="31.85546875" style="8" customWidth="1"/>
    <col min="2" max="2" width="0.140625" style="14" customWidth="1"/>
    <col min="3" max="3" width="13.140625" style="14" hidden="1" customWidth="1"/>
    <col min="4" max="4" width="12.85546875" style="14" hidden="1" customWidth="1"/>
    <col min="5" max="5" width="14.5703125" style="14" hidden="1" customWidth="1"/>
    <col min="6" max="6" width="15.42578125" style="14" hidden="1" customWidth="1"/>
    <col min="7" max="7" width="12.85546875" style="14" hidden="1" customWidth="1"/>
    <col min="8" max="8" width="14" style="14" hidden="1" customWidth="1"/>
    <col min="9" max="9" width="12.85546875" style="14" hidden="1" customWidth="1"/>
    <col min="10" max="10" width="13" style="14" hidden="1" customWidth="1"/>
    <col min="11" max="11" width="14" style="14" hidden="1" customWidth="1"/>
    <col min="12" max="12" width="5.28515625" style="14" hidden="1" customWidth="1"/>
    <col min="13" max="13" width="12.5703125" style="14" hidden="1" customWidth="1"/>
    <col min="14" max="14" width="13.28515625" style="14" hidden="1" customWidth="1"/>
    <col min="15" max="15" width="15.5703125" style="14" hidden="1" customWidth="1"/>
    <col min="16" max="16" width="13.5703125" style="14" hidden="1" customWidth="1"/>
    <col min="17" max="17" width="12.7109375" style="14" hidden="1" customWidth="1"/>
    <col min="18" max="19" width="11.140625" style="14" hidden="1" customWidth="1"/>
    <col min="20" max="20" width="15.5703125" style="14" hidden="1" customWidth="1"/>
    <col min="21" max="21" width="0.140625" style="14" hidden="1" customWidth="1"/>
    <col min="22" max="22" width="16.140625" style="14" hidden="1" customWidth="1"/>
    <col min="23" max="23" width="14.5703125" style="14" bestFit="1" customWidth="1"/>
    <col min="24" max="24" width="15" style="14" bestFit="1" customWidth="1"/>
    <col min="25" max="25" width="14.28515625" style="7" bestFit="1" customWidth="1"/>
    <col min="26" max="26" width="11.28515625" style="11" customWidth="1"/>
    <col min="27" max="27" width="9.140625" style="7"/>
    <col min="28" max="28" width="8.140625" style="7" bestFit="1" customWidth="1"/>
    <col min="29" max="16384" width="9.140625" style="7"/>
  </cols>
  <sheetData>
    <row r="1" spans="1:26" ht="28.5" customHeight="1" x14ac:dyDescent="0.3">
      <c r="A1" s="47" t="s">
        <v>65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5"/>
      <c r="Z1" s="6"/>
    </row>
    <row r="2" spans="1:26" ht="14.25" customHeight="1" x14ac:dyDescent="0.2">
      <c r="B2" s="9" t="s">
        <v>58</v>
      </c>
      <c r="C2" s="9" t="s">
        <v>57</v>
      </c>
      <c r="D2" s="9" t="s">
        <v>56</v>
      </c>
      <c r="E2" s="10" t="s">
        <v>55</v>
      </c>
      <c r="F2" s="10" t="s">
        <v>54</v>
      </c>
      <c r="G2" s="9" t="s">
        <v>53</v>
      </c>
      <c r="H2" s="9" t="s">
        <v>52</v>
      </c>
      <c r="I2" s="9" t="s">
        <v>51</v>
      </c>
      <c r="J2" s="10" t="s">
        <v>50</v>
      </c>
      <c r="K2" s="10" t="s">
        <v>49</v>
      </c>
      <c r="L2" s="9" t="s">
        <v>48</v>
      </c>
      <c r="M2" s="9" t="s">
        <v>47</v>
      </c>
      <c r="N2" s="9" t="s">
        <v>46</v>
      </c>
      <c r="O2" s="10" t="s">
        <v>45</v>
      </c>
      <c r="P2" s="10" t="s">
        <v>44</v>
      </c>
      <c r="Q2" s="9" t="s">
        <v>43</v>
      </c>
      <c r="R2" s="9" t="s">
        <v>42</v>
      </c>
      <c r="S2" s="9" t="s">
        <v>41</v>
      </c>
      <c r="T2" s="10" t="s">
        <v>40</v>
      </c>
      <c r="U2" s="10" t="s">
        <v>39</v>
      </c>
      <c r="V2" s="9" t="s">
        <v>39</v>
      </c>
      <c r="W2" s="10" t="s">
        <v>38</v>
      </c>
      <c r="X2" s="10" t="s">
        <v>37</v>
      </c>
    </row>
    <row r="3" spans="1:26" ht="15.75" x14ac:dyDescent="0.25">
      <c r="A3" s="12" t="s">
        <v>36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6" x14ac:dyDescent="0.2">
      <c r="A4" s="15" t="s">
        <v>35</v>
      </c>
      <c r="B4" s="14">
        <v>0</v>
      </c>
      <c r="C4" s="14">
        <v>0</v>
      </c>
      <c r="D4" s="14">
        <v>0</v>
      </c>
      <c r="E4" s="16">
        <f t="shared" ref="E4:E14" si="0">B4+C4+D4</f>
        <v>0</v>
      </c>
      <c r="F4" s="16"/>
      <c r="G4" s="14">
        <v>0</v>
      </c>
      <c r="H4" s="14">
        <v>0</v>
      </c>
      <c r="I4" s="14">
        <v>0</v>
      </c>
      <c r="J4" s="16">
        <f t="shared" ref="J4:J14" si="1">G4+H4+I4</f>
        <v>0</v>
      </c>
      <c r="K4" s="16"/>
      <c r="L4" s="14">
        <v>0</v>
      </c>
      <c r="M4" s="14">
        <v>0</v>
      </c>
      <c r="N4" s="14">
        <v>0</v>
      </c>
      <c r="O4" s="16">
        <f t="shared" ref="O4:O14" si="2">L4+M4+N4</f>
        <v>0</v>
      </c>
      <c r="P4" s="16"/>
      <c r="Q4" s="14">
        <v>50</v>
      </c>
      <c r="R4" s="14">
        <v>0</v>
      </c>
      <c r="S4" s="14">
        <v>0</v>
      </c>
      <c r="T4" s="16">
        <f>SUM(Q4:S4)</f>
        <v>50</v>
      </c>
      <c r="U4" s="16"/>
      <c r="V4" s="41">
        <v>50</v>
      </c>
      <c r="W4" s="16">
        <f t="shared" ref="W4:W13" si="3">E4+J4+O4+T4</f>
        <v>50</v>
      </c>
      <c r="X4" s="16">
        <f>F4+K4+P4+V4</f>
        <v>50</v>
      </c>
    </row>
    <row r="5" spans="1:26" x14ac:dyDescent="0.2">
      <c r="A5" s="15" t="s">
        <v>34</v>
      </c>
      <c r="B5" s="14">
        <v>0</v>
      </c>
      <c r="C5" s="14">
        <v>0</v>
      </c>
      <c r="D5" s="14">
        <v>0</v>
      </c>
      <c r="E5" s="16">
        <f t="shared" si="0"/>
        <v>0</v>
      </c>
      <c r="F5" s="16"/>
      <c r="G5" s="14">
        <v>0</v>
      </c>
      <c r="H5" s="14">
        <v>0</v>
      </c>
      <c r="I5" s="14">
        <v>0</v>
      </c>
      <c r="J5" s="16">
        <f t="shared" si="1"/>
        <v>0</v>
      </c>
      <c r="K5" s="16"/>
      <c r="L5" s="14">
        <v>0</v>
      </c>
      <c r="M5" s="14">
        <v>0</v>
      </c>
      <c r="N5" s="14">
        <v>0</v>
      </c>
      <c r="O5" s="16">
        <f t="shared" si="2"/>
        <v>0</v>
      </c>
      <c r="P5" s="16"/>
      <c r="Q5" s="14">
        <v>0</v>
      </c>
      <c r="R5" s="14">
        <v>50</v>
      </c>
      <c r="S5" s="14">
        <v>0</v>
      </c>
      <c r="T5" s="16">
        <f>SUM(Q5:S5)</f>
        <v>50</v>
      </c>
      <c r="U5" s="16"/>
      <c r="V5" s="41">
        <v>50</v>
      </c>
      <c r="W5" s="16">
        <f t="shared" si="3"/>
        <v>50</v>
      </c>
      <c r="X5" s="17">
        <v>50</v>
      </c>
    </row>
    <row r="6" spans="1:26" x14ac:dyDescent="0.2">
      <c r="A6" s="43" t="s">
        <v>66</v>
      </c>
      <c r="B6" s="14">
        <v>2500</v>
      </c>
      <c r="E6" s="16"/>
      <c r="F6" s="16">
        <v>2500</v>
      </c>
      <c r="J6" s="16"/>
      <c r="K6" s="16"/>
      <c r="O6" s="16"/>
      <c r="P6" s="16"/>
      <c r="S6" s="14">
        <f t="shared" ref="S6" si="4">SUM(S4:S5)</f>
        <v>0</v>
      </c>
      <c r="T6" s="16"/>
      <c r="U6" s="16"/>
      <c r="V6" s="41"/>
      <c r="W6" s="16">
        <v>2500</v>
      </c>
      <c r="X6" s="17">
        <f>F6+K6+P6+V6</f>
        <v>2500</v>
      </c>
    </row>
    <row r="7" spans="1:26" x14ac:dyDescent="0.2">
      <c r="A7" s="15" t="s">
        <v>33</v>
      </c>
      <c r="B7" s="14">
        <v>0</v>
      </c>
      <c r="C7" s="14">
        <v>593.64</v>
      </c>
      <c r="D7" s="14">
        <v>0</v>
      </c>
      <c r="E7" s="16">
        <f t="shared" si="0"/>
        <v>593.64</v>
      </c>
      <c r="F7" s="16"/>
      <c r="H7" s="14">
        <v>0</v>
      </c>
      <c r="I7" s="14">
        <v>0</v>
      </c>
      <c r="J7" s="16">
        <f t="shared" si="1"/>
        <v>0</v>
      </c>
      <c r="K7" s="16"/>
      <c r="M7" s="14">
        <v>0</v>
      </c>
      <c r="N7" s="14">
        <v>128.87</v>
      </c>
      <c r="O7" s="16">
        <f t="shared" si="2"/>
        <v>128.87</v>
      </c>
      <c r="P7" s="16"/>
      <c r="Q7" s="14">
        <v>0</v>
      </c>
      <c r="R7" s="14">
        <v>0</v>
      </c>
      <c r="S7" s="14">
        <v>0</v>
      </c>
      <c r="T7" s="16">
        <f t="shared" ref="T7:T14" si="5">Q7+R7+S7</f>
        <v>0</v>
      </c>
      <c r="U7" s="16"/>
      <c r="V7" s="41"/>
      <c r="W7" s="16">
        <f t="shared" si="3"/>
        <v>722.51</v>
      </c>
      <c r="X7" s="17">
        <v>0</v>
      </c>
    </row>
    <row r="8" spans="1:26" x14ac:dyDescent="0.2">
      <c r="A8" s="15" t="s">
        <v>32</v>
      </c>
      <c r="B8" s="14">
        <v>0</v>
      </c>
      <c r="C8" s="14">
        <v>369</v>
      </c>
      <c r="D8" s="14">
        <v>0</v>
      </c>
      <c r="E8" s="16">
        <f t="shared" si="0"/>
        <v>369</v>
      </c>
      <c r="F8" s="16">
        <v>369</v>
      </c>
      <c r="G8" s="14">
        <v>0</v>
      </c>
      <c r="H8" s="14">
        <v>0</v>
      </c>
      <c r="I8" s="14">
        <v>0</v>
      </c>
      <c r="J8" s="16">
        <f t="shared" si="1"/>
        <v>0</v>
      </c>
      <c r="K8" s="16"/>
      <c r="L8" s="14">
        <v>369</v>
      </c>
      <c r="N8" s="14">
        <v>0</v>
      </c>
      <c r="O8" s="16">
        <f t="shared" si="2"/>
        <v>369</v>
      </c>
      <c r="P8" s="16">
        <v>369</v>
      </c>
      <c r="Q8" s="14">
        <v>0</v>
      </c>
      <c r="R8" s="14">
        <v>0</v>
      </c>
      <c r="S8" s="14">
        <v>0</v>
      </c>
      <c r="T8" s="16">
        <f t="shared" si="5"/>
        <v>0</v>
      </c>
      <c r="U8" s="16"/>
      <c r="V8" s="41"/>
      <c r="W8" s="16">
        <f t="shared" si="3"/>
        <v>738</v>
      </c>
      <c r="X8" s="17">
        <f>F8+K8+P8+V8</f>
        <v>738</v>
      </c>
    </row>
    <row r="9" spans="1:26" x14ac:dyDescent="0.2">
      <c r="A9" s="15" t="s">
        <v>31</v>
      </c>
      <c r="B9" s="14">
        <v>0</v>
      </c>
      <c r="C9" s="14">
        <v>0</v>
      </c>
      <c r="D9" s="14">
        <v>1320.67</v>
      </c>
      <c r="E9" s="16">
        <f t="shared" si="0"/>
        <v>1320.67</v>
      </c>
      <c r="F9" s="16">
        <v>1250</v>
      </c>
      <c r="G9" s="14">
        <v>0</v>
      </c>
      <c r="H9" s="14">
        <v>1320.67</v>
      </c>
      <c r="J9" s="16">
        <f t="shared" si="1"/>
        <v>1320.67</v>
      </c>
      <c r="K9" s="16">
        <v>1250</v>
      </c>
      <c r="L9" s="14">
        <v>0</v>
      </c>
      <c r="M9" s="14">
        <v>1300.6500000000001</v>
      </c>
      <c r="N9" s="14">
        <v>0</v>
      </c>
      <c r="O9" s="16">
        <f t="shared" si="2"/>
        <v>1300.6500000000001</v>
      </c>
      <c r="P9" s="16">
        <v>1250</v>
      </c>
      <c r="Q9" s="14">
        <v>0</v>
      </c>
      <c r="R9" s="14">
        <v>0</v>
      </c>
      <c r="S9" s="14">
        <v>0</v>
      </c>
      <c r="T9" s="16">
        <f t="shared" si="5"/>
        <v>0</v>
      </c>
      <c r="U9" s="16"/>
      <c r="V9" s="41">
        <v>1250</v>
      </c>
      <c r="W9" s="16">
        <f>E9+J9+O9+T9</f>
        <v>3941.9900000000002</v>
      </c>
      <c r="X9" s="17">
        <f>F9+K9+P9+V9</f>
        <v>5000</v>
      </c>
    </row>
    <row r="10" spans="1:26" x14ac:dyDescent="0.2">
      <c r="A10" s="15" t="s">
        <v>30</v>
      </c>
      <c r="B10" s="14">
        <v>0</v>
      </c>
      <c r="C10" s="14">
        <v>0</v>
      </c>
      <c r="D10" s="14">
        <v>1.7</v>
      </c>
      <c r="E10" s="16">
        <f t="shared" si="0"/>
        <v>1.7</v>
      </c>
      <c r="F10" s="16">
        <v>1.25</v>
      </c>
      <c r="G10" s="14">
        <v>0</v>
      </c>
      <c r="H10" s="14">
        <v>7.0000000000000007E-2</v>
      </c>
      <c r="J10" s="16">
        <f t="shared" si="1"/>
        <v>7.0000000000000007E-2</v>
      </c>
      <c r="K10" s="16">
        <v>1.25</v>
      </c>
      <c r="L10" s="14">
        <v>0</v>
      </c>
      <c r="M10" s="14">
        <v>7.0000000000000007E-2</v>
      </c>
      <c r="N10" s="14">
        <v>0</v>
      </c>
      <c r="O10" s="16">
        <f t="shared" si="2"/>
        <v>7.0000000000000007E-2</v>
      </c>
      <c r="P10" s="16">
        <v>1.25</v>
      </c>
      <c r="Q10" s="14">
        <v>0</v>
      </c>
      <c r="R10" s="14">
        <v>0</v>
      </c>
      <c r="S10" s="14">
        <v>0</v>
      </c>
      <c r="T10" s="16">
        <f t="shared" si="5"/>
        <v>0</v>
      </c>
      <c r="U10" s="16"/>
      <c r="V10" s="41">
        <v>1.25</v>
      </c>
      <c r="W10" s="16">
        <f t="shared" si="3"/>
        <v>1.84</v>
      </c>
      <c r="X10" s="17">
        <f>F10+K10+P10+V10</f>
        <v>5</v>
      </c>
    </row>
    <row r="11" spans="1:26" x14ac:dyDescent="0.2">
      <c r="A11" s="15" t="s">
        <v>29</v>
      </c>
      <c r="B11" s="14">
        <v>0</v>
      </c>
      <c r="C11" s="14">
        <v>67.09</v>
      </c>
      <c r="D11" s="14">
        <v>0</v>
      </c>
      <c r="E11" s="16">
        <f t="shared" si="0"/>
        <v>67.09</v>
      </c>
      <c r="F11" s="16"/>
      <c r="G11" s="14">
        <v>0</v>
      </c>
      <c r="H11" s="14">
        <v>0</v>
      </c>
      <c r="I11" s="14">
        <v>0</v>
      </c>
      <c r="J11" s="16">
        <f t="shared" si="1"/>
        <v>0</v>
      </c>
      <c r="K11" s="16"/>
      <c r="L11" s="14">
        <v>0</v>
      </c>
      <c r="M11" s="14">
        <v>0</v>
      </c>
      <c r="N11" s="14">
        <v>63.81</v>
      </c>
      <c r="O11" s="16">
        <f t="shared" si="2"/>
        <v>63.81</v>
      </c>
      <c r="P11" s="16"/>
      <c r="Q11" s="14">
        <v>0</v>
      </c>
      <c r="R11" s="14">
        <v>0</v>
      </c>
      <c r="S11" s="14">
        <v>0</v>
      </c>
      <c r="T11" s="16">
        <f t="shared" si="5"/>
        <v>0</v>
      </c>
      <c r="U11" s="16"/>
      <c r="V11" s="41">
        <v>60</v>
      </c>
      <c r="W11" s="16">
        <f t="shared" si="3"/>
        <v>130.9</v>
      </c>
      <c r="X11" s="17">
        <f>F11+K11+P11+V11</f>
        <v>60</v>
      </c>
    </row>
    <row r="12" spans="1:26" x14ac:dyDescent="0.2">
      <c r="A12" s="15" t="s">
        <v>28</v>
      </c>
      <c r="B12" s="14">
        <v>0</v>
      </c>
      <c r="C12" s="14">
        <v>0</v>
      </c>
      <c r="D12" s="14">
        <v>0</v>
      </c>
      <c r="E12" s="16">
        <f t="shared" si="0"/>
        <v>0</v>
      </c>
      <c r="F12" s="16"/>
      <c r="G12" s="14">
        <v>0</v>
      </c>
      <c r="H12" s="14">
        <v>0</v>
      </c>
      <c r="I12" s="14">
        <v>0</v>
      </c>
      <c r="J12" s="16">
        <f t="shared" si="1"/>
        <v>0</v>
      </c>
      <c r="K12" s="16"/>
      <c r="L12" s="14">
        <v>0</v>
      </c>
      <c r="M12" s="14">
        <v>0</v>
      </c>
      <c r="N12" s="14">
        <v>0</v>
      </c>
      <c r="O12" s="16">
        <f t="shared" si="2"/>
        <v>0</v>
      </c>
      <c r="P12" s="16"/>
      <c r="Q12" s="14">
        <v>8.0500000000000007</v>
      </c>
      <c r="R12" s="14">
        <v>0</v>
      </c>
      <c r="S12" s="14">
        <v>0</v>
      </c>
      <c r="T12" s="16">
        <f t="shared" si="5"/>
        <v>8.0500000000000007</v>
      </c>
      <c r="U12" s="16"/>
      <c r="V12" s="41">
        <v>6</v>
      </c>
      <c r="W12" s="16">
        <f t="shared" si="3"/>
        <v>8.0500000000000007</v>
      </c>
      <c r="X12" s="17">
        <f>F12+K12+P12+V12</f>
        <v>6</v>
      </c>
    </row>
    <row r="13" spans="1:26" ht="15.75" x14ac:dyDescent="0.25">
      <c r="A13" s="44" t="s">
        <v>67</v>
      </c>
      <c r="B13" s="14">
        <f>SUM(B4:B12)</f>
        <v>2500</v>
      </c>
      <c r="E13" s="16"/>
      <c r="F13" s="16"/>
      <c r="J13" s="16"/>
      <c r="K13" s="16"/>
      <c r="O13" s="16"/>
      <c r="P13" s="16"/>
      <c r="T13" s="16"/>
      <c r="U13" s="16"/>
      <c r="V13" s="41">
        <f>SUM(V4:V12)</f>
        <v>1417.25</v>
      </c>
      <c r="W13" s="16">
        <f t="shared" si="3"/>
        <v>0</v>
      </c>
      <c r="X13" s="35">
        <f>SUM(X4:X12)</f>
        <v>8409</v>
      </c>
    </row>
    <row r="14" spans="1:26" x14ac:dyDescent="0.2">
      <c r="A14" s="4" t="s">
        <v>61</v>
      </c>
      <c r="B14" s="14">
        <v>15</v>
      </c>
      <c r="C14" s="14">
        <v>0</v>
      </c>
      <c r="E14" s="16">
        <f t="shared" si="0"/>
        <v>15</v>
      </c>
      <c r="F14" s="16"/>
      <c r="G14" s="14">
        <v>0</v>
      </c>
      <c r="H14" s="14">
        <v>0</v>
      </c>
      <c r="I14" s="14">
        <v>0</v>
      </c>
      <c r="J14" s="16">
        <f t="shared" si="1"/>
        <v>0</v>
      </c>
      <c r="K14" s="16"/>
      <c r="L14" s="14">
        <v>0</v>
      </c>
      <c r="M14" s="14">
        <v>0</v>
      </c>
      <c r="N14" s="14">
        <v>0</v>
      </c>
      <c r="O14" s="16">
        <f t="shared" si="2"/>
        <v>0</v>
      </c>
      <c r="P14" s="16"/>
      <c r="Q14" s="14">
        <v>1069</v>
      </c>
      <c r="R14" s="14">
        <v>22.5</v>
      </c>
      <c r="S14" s="14">
        <v>0</v>
      </c>
      <c r="T14" s="16">
        <f t="shared" si="5"/>
        <v>1091.5</v>
      </c>
      <c r="U14" s="16"/>
      <c r="V14" s="41">
        <v>1000</v>
      </c>
      <c r="W14" s="16">
        <f>E14+J14+O14+T14</f>
        <v>1106.5</v>
      </c>
      <c r="X14" s="17">
        <f>F14+K14+P14+V14</f>
        <v>1000</v>
      </c>
    </row>
    <row r="15" spans="1:26" ht="15.75" x14ac:dyDescent="0.25">
      <c r="A15" s="3" t="s">
        <v>60</v>
      </c>
      <c r="B15" s="1">
        <f>SUM(B4:B14)</f>
        <v>5015</v>
      </c>
      <c r="C15" s="14">
        <f>SUM(C4:C14)</f>
        <v>1029.73</v>
      </c>
      <c r="D15" s="14">
        <f>SUM(D4:D14)</f>
        <v>1322.3700000000001</v>
      </c>
      <c r="E15" s="16">
        <f>SUM(E4:E14)</f>
        <v>2367.1</v>
      </c>
      <c r="F15" s="16">
        <f>SUM(F4:F14)</f>
        <v>4120.25</v>
      </c>
      <c r="G15" s="16">
        <f>SUM(G4:G14)</f>
        <v>0</v>
      </c>
      <c r="H15" s="16">
        <f>SUM(H4:H14)</f>
        <v>1320.74</v>
      </c>
      <c r="I15" s="16">
        <f>SUM(I4:I14)</f>
        <v>0</v>
      </c>
      <c r="J15" s="16">
        <f>SUM(J4:J14)</f>
        <v>1320.74</v>
      </c>
      <c r="K15" s="16">
        <f>SUM(K4:K14)</f>
        <v>1251.25</v>
      </c>
      <c r="L15" s="16">
        <f>SUM(L4:L14)</f>
        <v>369</v>
      </c>
      <c r="M15" s="16">
        <f>SUM(M4:M14)</f>
        <v>1300.72</v>
      </c>
      <c r="N15" s="16">
        <f>SUM(N4:N14)</f>
        <v>192.68</v>
      </c>
      <c r="O15" s="16">
        <f>SUM(O4:O14)</f>
        <v>1862.3999999999999</v>
      </c>
      <c r="P15" s="16">
        <f>SUM(P4:P14)</f>
        <v>1620.25</v>
      </c>
      <c r="Q15" s="14">
        <f>SUM(Q4:Q14)</f>
        <v>1127.05</v>
      </c>
      <c r="R15" s="14">
        <f>SUM(R4:R14)</f>
        <v>72.5</v>
      </c>
      <c r="S15" s="14">
        <f>SUM(S4:S14)</f>
        <v>0</v>
      </c>
      <c r="T15" s="16">
        <f>SUM(T4:T14)</f>
        <v>1199.55</v>
      </c>
      <c r="U15" s="16">
        <f>SUM(U4:U12)</f>
        <v>0</v>
      </c>
      <c r="V15" s="41">
        <f>SUM(V13:V14)</f>
        <v>2417.25</v>
      </c>
      <c r="W15" s="37">
        <f>SUM(W4:W14)</f>
        <v>9249.7900000000009</v>
      </c>
      <c r="X15" s="37">
        <f>SUM(X13+X14)</f>
        <v>9409</v>
      </c>
    </row>
    <row r="16" spans="1:26" ht="15.75" x14ac:dyDescent="0.25">
      <c r="A16" s="12" t="s">
        <v>27</v>
      </c>
    </row>
    <row r="17" spans="1:26" x14ac:dyDescent="0.2">
      <c r="A17" s="45" t="s">
        <v>26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6" ht="15" customHeight="1" x14ac:dyDescent="0.2">
      <c r="A18" s="19" t="s">
        <v>25</v>
      </c>
      <c r="B18" s="14">
        <v>224.29</v>
      </c>
      <c r="C18" s="14">
        <v>224.29</v>
      </c>
      <c r="D18" s="14">
        <v>224.29</v>
      </c>
      <c r="E18" s="16">
        <f t="shared" ref="E18:E25" si="6">B18+C18+D18</f>
        <v>672.87</v>
      </c>
      <c r="F18" s="16"/>
      <c r="G18" s="14">
        <v>224.29</v>
      </c>
      <c r="H18" s="14">
        <v>224.29</v>
      </c>
      <c r="I18" s="14">
        <v>224.29</v>
      </c>
      <c r="J18" s="16">
        <f t="shared" ref="J18:J25" si="7">G18+H18+I18</f>
        <v>672.87</v>
      </c>
      <c r="K18" s="16"/>
      <c r="L18" s="14">
        <v>224.29</v>
      </c>
      <c r="M18" s="14">
        <v>0</v>
      </c>
      <c r="N18" s="14">
        <v>0</v>
      </c>
      <c r="O18" s="16">
        <f t="shared" ref="O18:O25" si="8">L18+M18+N18</f>
        <v>224.29</v>
      </c>
      <c r="P18" s="16"/>
      <c r="Q18" s="14">
        <v>0</v>
      </c>
      <c r="R18" s="14">
        <v>0</v>
      </c>
      <c r="S18" s="14">
        <v>0</v>
      </c>
      <c r="T18" s="16">
        <f>Q18+R18+S18</f>
        <v>0</v>
      </c>
      <c r="U18" s="16"/>
      <c r="V18" s="41"/>
      <c r="W18" s="20">
        <f>E18+J18+O18+T18</f>
        <v>1570.03</v>
      </c>
      <c r="X18" s="16">
        <v>1000</v>
      </c>
      <c r="Z18" s="7"/>
    </row>
    <row r="19" spans="1:26" ht="15" customHeight="1" x14ac:dyDescent="0.2">
      <c r="A19" s="21" t="s">
        <v>24</v>
      </c>
      <c r="B19" s="14">
        <v>420</v>
      </c>
      <c r="C19" s="14">
        <v>315</v>
      </c>
      <c r="D19" s="14">
        <v>315</v>
      </c>
      <c r="E19" s="16">
        <f t="shared" si="6"/>
        <v>1050</v>
      </c>
      <c r="F19" s="16"/>
      <c r="G19" s="14">
        <v>315</v>
      </c>
      <c r="H19" s="14">
        <v>315</v>
      </c>
      <c r="I19" s="14">
        <v>315</v>
      </c>
      <c r="J19" s="16">
        <f t="shared" si="7"/>
        <v>945</v>
      </c>
      <c r="K19" s="16"/>
      <c r="M19" s="14">
        <v>315</v>
      </c>
      <c r="N19" s="14">
        <v>0</v>
      </c>
      <c r="O19" s="16">
        <f t="shared" si="8"/>
        <v>315</v>
      </c>
      <c r="P19" s="16"/>
      <c r="Q19" s="14">
        <v>0</v>
      </c>
      <c r="R19" s="14">
        <v>0</v>
      </c>
      <c r="S19" s="14">
        <v>0</v>
      </c>
      <c r="T19" s="16">
        <f>Q19+R19+S19</f>
        <v>0</v>
      </c>
      <c r="U19" s="16"/>
      <c r="V19" s="41"/>
      <c r="W19" s="16">
        <f t="shared" ref="W19:W32" si="9">E19+J19+O19+T19</f>
        <v>2310</v>
      </c>
      <c r="X19" s="16">
        <v>2250</v>
      </c>
    </row>
    <row r="20" spans="1:26" ht="15" customHeight="1" x14ac:dyDescent="0.2">
      <c r="A20" s="21" t="s">
        <v>23</v>
      </c>
      <c r="B20" s="14">
        <v>0</v>
      </c>
      <c r="C20" s="14">
        <v>0</v>
      </c>
      <c r="D20" s="14">
        <v>0</v>
      </c>
      <c r="E20" s="16">
        <f t="shared" si="6"/>
        <v>0</v>
      </c>
      <c r="F20" s="16"/>
      <c r="G20" s="14">
        <v>0</v>
      </c>
      <c r="H20" s="14">
        <v>0</v>
      </c>
      <c r="I20" s="14">
        <v>0</v>
      </c>
      <c r="J20" s="16">
        <f t="shared" si="7"/>
        <v>0</v>
      </c>
      <c r="K20" s="16"/>
      <c r="L20" s="14">
        <v>0</v>
      </c>
      <c r="M20" s="14">
        <v>0</v>
      </c>
      <c r="N20" s="14">
        <v>0</v>
      </c>
      <c r="O20" s="16">
        <f t="shared" si="8"/>
        <v>0</v>
      </c>
      <c r="P20" s="16"/>
      <c r="Q20" s="14">
        <v>0</v>
      </c>
      <c r="R20" s="14">
        <v>0</v>
      </c>
      <c r="S20" s="14">
        <v>0</v>
      </c>
      <c r="T20" s="16">
        <f>Q20+R20+S20</f>
        <v>0</v>
      </c>
      <c r="U20" s="16"/>
      <c r="V20" s="41"/>
      <c r="W20" s="20">
        <f t="shared" si="9"/>
        <v>0</v>
      </c>
      <c r="X20" s="16">
        <v>250</v>
      </c>
    </row>
    <row r="21" spans="1:26" ht="15" customHeight="1" x14ac:dyDescent="0.2">
      <c r="A21" s="46" t="s">
        <v>22</v>
      </c>
      <c r="B21" s="14">
        <v>0</v>
      </c>
      <c r="C21" s="14">
        <v>0</v>
      </c>
      <c r="D21" s="14">
        <v>0</v>
      </c>
      <c r="E21" s="16">
        <f t="shared" si="6"/>
        <v>0</v>
      </c>
      <c r="F21" s="16"/>
      <c r="G21" s="14">
        <v>0</v>
      </c>
      <c r="H21" s="14">
        <v>0</v>
      </c>
      <c r="I21" s="14">
        <v>0</v>
      </c>
      <c r="J21" s="16">
        <f t="shared" si="7"/>
        <v>0</v>
      </c>
      <c r="K21" s="16"/>
      <c r="L21" s="14">
        <v>0</v>
      </c>
      <c r="M21" s="14">
        <v>0</v>
      </c>
      <c r="N21" s="14">
        <v>0</v>
      </c>
      <c r="O21" s="16">
        <f t="shared" si="8"/>
        <v>0</v>
      </c>
      <c r="P21" s="16"/>
      <c r="Q21" s="14">
        <v>0</v>
      </c>
      <c r="R21" s="14">
        <v>0</v>
      </c>
      <c r="S21" s="14">
        <v>0</v>
      </c>
      <c r="T21" s="16"/>
      <c r="U21" s="16"/>
      <c r="V21" s="41"/>
      <c r="W21" s="20">
        <f t="shared" si="9"/>
        <v>0</v>
      </c>
      <c r="X21" s="16">
        <v>150</v>
      </c>
    </row>
    <row r="22" spans="1:26" ht="15" customHeight="1" x14ac:dyDescent="0.2">
      <c r="A22" s="21" t="s">
        <v>21</v>
      </c>
      <c r="B22" s="14">
        <v>2968.22</v>
      </c>
      <c r="D22" s="14">
        <v>0</v>
      </c>
      <c r="E22" s="16">
        <f t="shared" si="6"/>
        <v>2968.22</v>
      </c>
      <c r="F22" s="16"/>
      <c r="G22" s="14">
        <v>0</v>
      </c>
      <c r="J22" s="16">
        <f t="shared" si="7"/>
        <v>0</v>
      </c>
      <c r="K22" s="16"/>
      <c r="L22" s="14">
        <v>244.35</v>
      </c>
      <c r="M22" s="14">
        <v>400</v>
      </c>
      <c r="N22" s="14">
        <v>0</v>
      </c>
      <c r="O22" s="16">
        <f t="shared" si="8"/>
        <v>644.35</v>
      </c>
      <c r="P22" s="16"/>
      <c r="Q22" s="14">
        <v>0</v>
      </c>
      <c r="R22" s="14">
        <v>0</v>
      </c>
      <c r="S22" s="14">
        <v>0</v>
      </c>
      <c r="T22" s="16">
        <f>Q22+R22+S22</f>
        <v>0</v>
      </c>
      <c r="U22" s="16"/>
      <c r="V22" s="41"/>
      <c r="W22" s="16">
        <f t="shared" si="9"/>
        <v>3612.5699999999997</v>
      </c>
      <c r="X22" s="16">
        <v>5000</v>
      </c>
    </row>
    <row r="23" spans="1:26" ht="15" customHeight="1" x14ac:dyDescent="0.2">
      <c r="A23" s="21" t="s">
        <v>20</v>
      </c>
      <c r="B23" s="14">
        <v>0</v>
      </c>
      <c r="C23" s="14">
        <v>0</v>
      </c>
      <c r="D23" s="14">
        <v>0</v>
      </c>
      <c r="E23" s="16">
        <f t="shared" si="6"/>
        <v>0</v>
      </c>
      <c r="F23" s="16"/>
      <c r="G23" s="14">
        <v>0</v>
      </c>
      <c r="H23" s="14">
        <v>0</v>
      </c>
      <c r="I23" s="14">
        <v>0</v>
      </c>
      <c r="J23" s="16">
        <f t="shared" si="7"/>
        <v>0</v>
      </c>
      <c r="K23" s="16"/>
      <c r="M23" s="14">
        <v>0</v>
      </c>
      <c r="N23" s="14">
        <v>0</v>
      </c>
      <c r="O23" s="16">
        <f t="shared" si="8"/>
        <v>0</v>
      </c>
      <c r="P23" s="16"/>
      <c r="Q23" s="14">
        <v>0</v>
      </c>
      <c r="R23" s="14">
        <v>0</v>
      </c>
      <c r="S23" s="14">
        <v>0</v>
      </c>
      <c r="T23" s="16">
        <f>Q23+R23+S23</f>
        <v>0</v>
      </c>
      <c r="U23" s="16"/>
      <c r="V23" s="41"/>
      <c r="W23" s="16">
        <f t="shared" si="9"/>
        <v>0</v>
      </c>
      <c r="X23" s="16">
        <v>0</v>
      </c>
    </row>
    <row r="24" spans="1:26" ht="18" customHeight="1" x14ac:dyDescent="0.2">
      <c r="A24" s="21" t="s">
        <v>19</v>
      </c>
      <c r="B24" s="14">
        <v>0</v>
      </c>
      <c r="C24" s="14">
        <v>0</v>
      </c>
      <c r="D24" s="14">
        <v>0</v>
      </c>
      <c r="E24" s="16">
        <f t="shared" si="6"/>
        <v>0</v>
      </c>
      <c r="F24" s="16"/>
      <c r="G24" s="14">
        <v>0</v>
      </c>
      <c r="H24" s="14">
        <v>0</v>
      </c>
      <c r="I24" s="14">
        <v>0</v>
      </c>
      <c r="J24" s="16">
        <f t="shared" si="7"/>
        <v>0</v>
      </c>
      <c r="K24" s="16"/>
      <c r="L24" s="14">
        <v>0</v>
      </c>
      <c r="M24" s="14">
        <v>0</v>
      </c>
      <c r="N24" s="14">
        <v>0</v>
      </c>
      <c r="O24" s="16">
        <f t="shared" si="8"/>
        <v>0</v>
      </c>
      <c r="P24" s="16"/>
      <c r="Q24" s="14">
        <v>0</v>
      </c>
      <c r="R24" s="14">
        <v>0</v>
      </c>
      <c r="S24" s="14">
        <v>135.63</v>
      </c>
      <c r="T24" s="16">
        <f>Q24+R24+S24</f>
        <v>135.63</v>
      </c>
      <c r="U24" s="16"/>
      <c r="V24" s="41"/>
      <c r="W24" s="16">
        <f t="shared" si="9"/>
        <v>135.63</v>
      </c>
      <c r="X24" s="16">
        <v>500</v>
      </c>
    </row>
    <row r="25" spans="1:26" ht="15" customHeight="1" x14ac:dyDescent="0.2">
      <c r="A25" s="2" t="s">
        <v>18</v>
      </c>
      <c r="B25" s="14">
        <v>0</v>
      </c>
      <c r="C25" s="14">
        <v>0</v>
      </c>
      <c r="D25" s="14">
        <v>0</v>
      </c>
      <c r="E25" s="16">
        <f t="shared" si="6"/>
        <v>0</v>
      </c>
      <c r="F25" s="16"/>
      <c r="G25" s="14">
        <v>0</v>
      </c>
      <c r="H25" s="14">
        <v>0</v>
      </c>
      <c r="I25" s="14">
        <v>0</v>
      </c>
      <c r="J25" s="16">
        <f t="shared" si="7"/>
        <v>0</v>
      </c>
      <c r="K25" s="16"/>
      <c r="L25" s="14">
        <v>0</v>
      </c>
      <c r="M25" s="14">
        <v>0</v>
      </c>
      <c r="N25" s="14">
        <v>0</v>
      </c>
      <c r="O25" s="16">
        <f t="shared" si="8"/>
        <v>0</v>
      </c>
      <c r="P25" s="16"/>
      <c r="Q25" s="14">
        <v>0</v>
      </c>
      <c r="R25" s="14">
        <v>0</v>
      </c>
      <c r="S25" s="14">
        <v>250</v>
      </c>
      <c r="T25" s="16">
        <f>Q25+R25+S25</f>
        <v>250</v>
      </c>
      <c r="U25" s="16"/>
      <c r="V25" s="41"/>
      <c r="W25" s="16">
        <f t="shared" si="9"/>
        <v>250</v>
      </c>
      <c r="X25" s="16">
        <v>75</v>
      </c>
    </row>
    <row r="26" spans="1:26" ht="15" customHeight="1" x14ac:dyDescent="0.2">
      <c r="A26" s="21" t="s">
        <v>11</v>
      </c>
      <c r="B26" s="14">
        <v>0</v>
      </c>
      <c r="C26" s="14">
        <v>180</v>
      </c>
      <c r="D26" s="14">
        <v>0</v>
      </c>
      <c r="E26" s="16">
        <f t="shared" ref="E26:E31" si="10">B26+C26+D26</f>
        <v>180</v>
      </c>
      <c r="F26" s="16"/>
      <c r="G26" s="14">
        <v>0</v>
      </c>
      <c r="H26" s="14">
        <v>0</v>
      </c>
      <c r="I26" s="14">
        <v>0</v>
      </c>
      <c r="J26" s="16">
        <f t="shared" ref="J26:J31" si="11">G26+H26+I26</f>
        <v>0</v>
      </c>
      <c r="K26" s="16"/>
      <c r="M26" s="14">
        <v>0</v>
      </c>
      <c r="N26" s="14">
        <v>0</v>
      </c>
      <c r="O26" s="16">
        <f t="shared" ref="O26:O31" si="12">L26+M26+N26</f>
        <v>0</v>
      </c>
      <c r="P26" s="16"/>
      <c r="Q26" s="14">
        <v>0</v>
      </c>
      <c r="R26" s="14">
        <v>0</v>
      </c>
      <c r="S26" s="14">
        <v>0</v>
      </c>
      <c r="T26" s="16">
        <f t="shared" ref="T26:T29" si="13">Q26+R26+S26</f>
        <v>0</v>
      </c>
      <c r="U26" s="16"/>
      <c r="V26" s="41"/>
      <c r="W26" s="16">
        <f t="shared" si="9"/>
        <v>180</v>
      </c>
      <c r="X26" s="16">
        <v>400</v>
      </c>
    </row>
    <row r="27" spans="1:26" ht="15" customHeight="1" x14ac:dyDescent="0.2">
      <c r="A27" s="2" t="s">
        <v>62</v>
      </c>
      <c r="B27" s="14">
        <v>0</v>
      </c>
      <c r="E27" s="16"/>
      <c r="F27" s="16"/>
      <c r="J27" s="16"/>
      <c r="K27" s="16"/>
      <c r="O27" s="16"/>
      <c r="P27" s="16"/>
      <c r="T27" s="16"/>
      <c r="U27" s="16"/>
      <c r="V27" s="41"/>
      <c r="W27" s="16">
        <f t="shared" si="9"/>
        <v>0</v>
      </c>
      <c r="X27" s="16">
        <v>0</v>
      </c>
    </row>
    <row r="28" spans="1:26" ht="15" customHeight="1" x14ac:dyDescent="0.2">
      <c r="A28" s="21" t="s">
        <v>10</v>
      </c>
      <c r="B28" s="14">
        <v>0</v>
      </c>
      <c r="C28" s="14">
        <v>0</v>
      </c>
      <c r="D28" s="14">
        <v>0</v>
      </c>
      <c r="E28" s="16">
        <f t="shared" si="10"/>
        <v>0</v>
      </c>
      <c r="F28" s="16"/>
      <c r="G28" s="14">
        <v>0</v>
      </c>
      <c r="H28" s="14">
        <v>0</v>
      </c>
      <c r="I28" s="14">
        <v>0</v>
      </c>
      <c r="J28" s="16">
        <f t="shared" si="11"/>
        <v>0</v>
      </c>
      <c r="K28" s="16"/>
      <c r="L28" s="14">
        <v>0</v>
      </c>
      <c r="M28" s="14">
        <v>0</v>
      </c>
      <c r="N28" s="14">
        <v>0</v>
      </c>
      <c r="O28" s="16">
        <f t="shared" si="12"/>
        <v>0</v>
      </c>
      <c r="P28" s="16"/>
      <c r="Q28" s="14">
        <v>0</v>
      </c>
      <c r="R28" s="14">
        <v>0</v>
      </c>
      <c r="S28" s="14">
        <v>0</v>
      </c>
      <c r="T28" s="16">
        <f t="shared" si="13"/>
        <v>0</v>
      </c>
      <c r="U28" s="16"/>
      <c r="V28" s="41"/>
      <c r="W28" s="16">
        <f t="shared" si="9"/>
        <v>0</v>
      </c>
      <c r="X28" s="16">
        <v>50</v>
      </c>
    </row>
    <row r="29" spans="1:26" ht="15" customHeight="1" x14ac:dyDescent="0.2">
      <c r="A29" s="21" t="s">
        <v>9</v>
      </c>
      <c r="B29" s="14">
        <v>0</v>
      </c>
      <c r="C29" s="14">
        <v>0</v>
      </c>
      <c r="D29" s="14">
        <v>0</v>
      </c>
      <c r="E29" s="16">
        <f t="shared" si="10"/>
        <v>0</v>
      </c>
      <c r="F29" s="16"/>
      <c r="G29" s="14">
        <v>0</v>
      </c>
      <c r="H29" s="14">
        <v>0</v>
      </c>
      <c r="I29" s="14">
        <v>0</v>
      </c>
      <c r="J29" s="16">
        <f t="shared" si="11"/>
        <v>0</v>
      </c>
      <c r="K29" s="16"/>
      <c r="L29" s="14">
        <v>0</v>
      </c>
      <c r="M29" s="14">
        <v>0</v>
      </c>
      <c r="N29" s="14">
        <v>0</v>
      </c>
      <c r="O29" s="16">
        <f t="shared" si="12"/>
        <v>0</v>
      </c>
      <c r="P29" s="16"/>
      <c r="Q29" s="14">
        <v>0</v>
      </c>
      <c r="R29" s="14">
        <v>0</v>
      </c>
      <c r="S29" s="14">
        <v>0</v>
      </c>
      <c r="T29" s="16">
        <f t="shared" si="13"/>
        <v>0</v>
      </c>
      <c r="U29" s="16"/>
      <c r="V29" s="41"/>
      <c r="W29" s="16">
        <f t="shared" si="9"/>
        <v>0</v>
      </c>
      <c r="X29" s="16">
        <v>0</v>
      </c>
    </row>
    <row r="30" spans="1:26" ht="15" customHeight="1" x14ac:dyDescent="0.2">
      <c r="A30" s="21" t="s">
        <v>8</v>
      </c>
      <c r="C30" s="14">
        <v>204.99</v>
      </c>
      <c r="E30" s="16">
        <f t="shared" si="10"/>
        <v>204.99</v>
      </c>
      <c r="F30" s="16"/>
      <c r="G30" s="14">
        <v>0</v>
      </c>
      <c r="I30" s="14">
        <v>0</v>
      </c>
      <c r="J30" s="16">
        <f t="shared" si="11"/>
        <v>0</v>
      </c>
      <c r="K30" s="16"/>
      <c r="L30" s="34">
        <v>0</v>
      </c>
      <c r="M30" s="14">
        <v>65.989999999999995</v>
      </c>
      <c r="N30" s="14">
        <v>0</v>
      </c>
      <c r="O30" s="16">
        <f t="shared" si="12"/>
        <v>65.989999999999995</v>
      </c>
      <c r="P30" s="16"/>
      <c r="Q30" s="14">
        <v>0</v>
      </c>
      <c r="R30" s="14">
        <v>54</v>
      </c>
      <c r="S30" s="14">
        <v>0</v>
      </c>
      <c r="T30" s="16">
        <f>SUM(Q30:S30)</f>
        <v>54</v>
      </c>
      <c r="U30" s="16"/>
      <c r="V30" s="41"/>
      <c r="W30" s="16">
        <f t="shared" si="9"/>
        <v>324.98</v>
      </c>
      <c r="X30" s="16">
        <v>500</v>
      </c>
    </row>
    <row r="31" spans="1:26" ht="15" customHeight="1" x14ac:dyDescent="0.2">
      <c r="A31" s="21" t="s">
        <v>7</v>
      </c>
      <c r="B31" s="14">
        <v>0</v>
      </c>
      <c r="C31" s="14">
        <v>0</v>
      </c>
      <c r="D31" s="14">
        <v>0</v>
      </c>
      <c r="E31" s="16">
        <f t="shared" si="10"/>
        <v>0</v>
      </c>
      <c r="F31" s="16"/>
      <c r="G31" s="14">
        <v>0</v>
      </c>
      <c r="H31" s="14">
        <v>0</v>
      </c>
      <c r="I31" s="14">
        <v>0</v>
      </c>
      <c r="J31" s="16">
        <f t="shared" si="11"/>
        <v>0</v>
      </c>
      <c r="K31" s="16"/>
      <c r="L31" s="14">
        <v>0</v>
      </c>
      <c r="M31" s="14">
        <v>0</v>
      </c>
      <c r="N31" s="14">
        <v>0</v>
      </c>
      <c r="O31" s="16">
        <f t="shared" si="12"/>
        <v>0</v>
      </c>
      <c r="P31" s="16"/>
      <c r="Q31" s="14">
        <v>0</v>
      </c>
      <c r="R31" s="14">
        <v>0</v>
      </c>
      <c r="S31" s="14">
        <v>0</v>
      </c>
      <c r="T31" s="16">
        <f>Q31+R31+S31</f>
        <v>0</v>
      </c>
      <c r="U31" s="16"/>
      <c r="V31" s="41"/>
      <c r="W31" s="16">
        <f t="shared" si="9"/>
        <v>0</v>
      </c>
      <c r="X31" s="16">
        <v>0</v>
      </c>
    </row>
    <row r="32" spans="1:26" ht="15" customHeight="1" x14ac:dyDescent="0.2">
      <c r="A32" s="2" t="s">
        <v>6</v>
      </c>
      <c r="B32" s="14">
        <v>593.64</v>
      </c>
      <c r="E32" s="16">
        <f>SUM(B32:D32)</f>
        <v>593.64</v>
      </c>
      <c r="F32" s="16"/>
      <c r="J32" s="16">
        <f>SUM(G32:I32)</f>
        <v>0</v>
      </c>
      <c r="K32" s="16"/>
      <c r="L32" s="14">
        <v>48.87</v>
      </c>
      <c r="M32" s="14">
        <v>80</v>
      </c>
      <c r="O32" s="40">
        <f>L32+M32+N32</f>
        <v>128.87</v>
      </c>
      <c r="P32" s="16"/>
      <c r="S32" s="14">
        <v>77.13</v>
      </c>
      <c r="T32" s="16">
        <v>77.13</v>
      </c>
      <c r="U32" s="16"/>
      <c r="V32" s="41"/>
      <c r="W32" s="16">
        <f t="shared" si="9"/>
        <v>799.64</v>
      </c>
      <c r="X32" s="16">
        <v>0</v>
      </c>
    </row>
    <row r="33" spans="1:26" ht="15" customHeight="1" x14ac:dyDescent="0.25">
      <c r="A33" s="36" t="s">
        <v>63</v>
      </c>
      <c r="B33" s="1">
        <f>SUM(B18:B32)</f>
        <v>4206.1499999999996</v>
      </c>
      <c r="C33" s="1">
        <f t="shared" ref="C33:X33" si="14">SUM(C18:C32)</f>
        <v>924.28</v>
      </c>
      <c r="D33" s="1">
        <f t="shared" si="14"/>
        <v>539.29</v>
      </c>
      <c r="E33" s="1">
        <f t="shared" si="14"/>
        <v>5669.72</v>
      </c>
      <c r="F33" s="1">
        <f t="shared" si="14"/>
        <v>0</v>
      </c>
      <c r="G33" s="1">
        <f t="shared" si="14"/>
        <v>539.29</v>
      </c>
      <c r="H33" s="1">
        <f t="shared" si="14"/>
        <v>539.29</v>
      </c>
      <c r="I33" s="1">
        <f t="shared" si="14"/>
        <v>539.29</v>
      </c>
      <c r="J33" s="1">
        <f t="shared" si="14"/>
        <v>1617.87</v>
      </c>
      <c r="K33" s="1">
        <f t="shared" si="14"/>
        <v>0</v>
      </c>
      <c r="L33" s="1">
        <f t="shared" si="14"/>
        <v>517.51</v>
      </c>
      <c r="M33" s="1">
        <f t="shared" si="14"/>
        <v>860.99</v>
      </c>
      <c r="N33" s="1">
        <f t="shared" si="14"/>
        <v>0</v>
      </c>
      <c r="O33" s="1">
        <f t="shared" si="14"/>
        <v>1378.5</v>
      </c>
      <c r="P33" s="1">
        <f t="shared" si="14"/>
        <v>0</v>
      </c>
      <c r="Q33" s="1">
        <f t="shared" si="14"/>
        <v>0</v>
      </c>
      <c r="R33" s="1">
        <f t="shared" si="14"/>
        <v>54</v>
      </c>
      <c r="S33" s="1">
        <f t="shared" si="14"/>
        <v>462.76</v>
      </c>
      <c r="T33" s="1">
        <f t="shared" si="14"/>
        <v>516.76</v>
      </c>
      <c r="U33" s="1">
        <f t="shared" si="14"/>
        <v>0</v>
      </c>
      <c r="V33" s="1"/>
      <c r="W33" s="38">
        <f t="shared" si="14"/>
        <v>9182.8499999999985</v>
      </c>
      <c r="X33" s="38">
        <f t="shared" si="14"/>
        <v>10175</v>
      </c>
    </row>
    <row r="34" spans="1:26" ht="15" customHeight="1" x14ac:dyDescent="0.2">
      <c r="A34" s="45" t="s">
        <v>17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6" ht="15" customHeight="1" x14ac:dyDescent="0.2">
      <c r="A35" s="19" t="s">
        <v>16</v>
      </c>
      <c r="B35" s="14">
        <v>0</v>
      </c>
      <c r="C35" s="14">
        <v>0</v>
      </c>
      <c r="D35" s="14">
        <v>0</v>
      </c>
      <c r="E35" s="16">
        <f>B35+C35+D35</f>
        <v>0</v>
      </c>
      <c r="F35" s="16"/>
      <c r="H35" s="14">
        <v>108</v>
      </c>
      <c r="I35" s="14">
        <v>0</v>
      </c>
      <c r="J35" s="16">
        <f>G35+H35+I35</f>
        <v>108</v>
      </c>
      <c r="K35" s="16"/>
      <c r="L35" s="14">
        <v>0</v>
      </c>
      <c r="M35" s="14">
        <v>0</v>
      </c>
      <c r="N35" s="14">
        <v>0</v>
      </c>
      <c r="O35" s="16">
        <f>L35+M35+N35</f>
        <v>0</v>
      </c>
      <c r="P35" s="16"/>
      <c r="Q35" s="14">
        <v>160.5</v>
      </c>
      <c r="R35" s="14">
        <v>0</v>
      </c>
      <c r="S35" s="14">
        <v>0</v>
      </c>
      <c r="T35" s="16">
        <f>Q35+R35+S35</f>
        <v>160.5</v>
      </c>
      <c r="U35" s="16"/>
      <c r="V35" s="41"/>
      <c r="W35" s="20">
        <f t="shared" ref="W35:W39" si="15">E35+J35+O35+T35</f>
        <v>268.5</v>
      </c>
      <c r="X35" s="16">
        <v>320</v>
      </c>
    </row>
    <row r="36" spans="1:26" ht="15" customHeight="1" x14ac:dyDescent="0.2">
      <c r="A36" s="19" t="s">
        <v>15</v>
      </c>
      <c r="B36" s="14">
        <v>0</v>
      </c>
      <c r="C36" s="14">
        <v>0</v>
      </c>
      <c r="D36" s="14">
        <v>0</v>
      </c>
      <c r="E36" s="16">
        <f>B36+C36+D36</f>
        <v>0</v>
      </c>
      <c r="F36" s="16"/>
      <c r="G36" s="14">
        <v>0</v>
      </c>
      <c r="H36" s="14">
        <v>0</v>
      </c>
      <c r="I36" s="14">
        <v>0</v>
      </c>
      <c r="J36" s="16">
        <f>G36+H36+I36</f>
        <v>0</v>
      </c>
      <c r="K36" s="16"/>
      <c r="L36" s="14">
        <v>0</v>
      </c>
      <c r="M36" s="14">
        <v>0</v>
      </c>
      <c r="N36" s="14">
        <v>0</v>
      </c>
      <c r="O36" s="16">
        <f>L36+M36+N36</f>
        <v>0</v>
      </c>
      <c r="P36" s="16"/>
      <c r="Q36" s="14">
        <v>0</v>
      </c>
      <c r="R36" s="14">
        <v>0</v>
      </c>
      <c r="S36" s="14">
        <v>0</v>
      </c>
      <c r="T36" s="16">
        <f>Q36+R36+S36</f>
        <v>0</v>
      </c>
      <c r="U36" s="16"/>
      <c r="V36" s="41"/>
      <c r="W36" s="20">
        <f t="shared" si="15"/>
        <v>0</v>
      </c>
      <c r="X36" s="16">
        <v>170</v>
      </c>
    </row>
    <row r="37" spans="1:26" ht="15" customHeight="1" x14ac:dyDescent="0.2">
      <c r="A37" s="19" t="s">
        <v>14</v>
      </c>
      <c r="B37" s="14">
        <v>0</v>
      </c>
      <c r="C37" s="14">
        <v>0</v>
      </c>
      <c r="D37" s="14">
        <v>72.86</v>
      </c>
      <c r="E37" s="16">
        <f>B37+C37+D37</f>
        <v>72.86</v>
      </c>
      <c r="F37" s="16"/>
      <c r="G37" s="14">
        <v>0</v>
      </c>
      <c r="H37" s="14">
        <v>0</v>
      </c>
      <c r="I37" s="14">
        <v>101.22</v>
      </c>
      <c r="J37" s="16">
        <f>G37+H37+I37</f>
        <v>101.22</v>
      </c>
      <c r="K37" s="16"/>
      <c r="L37" s="14">
        <v>0</v>
      </c>
      <c r="M37" s="14">
        <v>26.74</v>
      </c>
      <c r="N37" s="14">
        <v>0</v>
      </c>
      <c r="O37" s="16">
        <f>L37+M37+N37</f>
        <v>26.74</v>
      </c>
      <c r="P37" s="16"/>
      <c r="Q37" s="14">
        <v>0</v>
      </c>
      <c r="R37" s="14">
        <v>98.06</v>
      </c>
      <c r="S37" s="14">
        <v>0</v>
      </c>
      <c r="T37" s="16">
        <f>Q37+R37+S37</f>
        <v>98.06</v>
      </c>
      <c r="U37" s="16"/>
      <c r="V37" s="41"/>
      <c r="W37" s="16">
        <f t="shared" si="15"/>
        <v>298.88</v>
      </c>
      <c r="X37" s="16">
        <v>300</v>
      </c>
    </row>
    <row r="38" spans="1:26" ht="15" customHeight="1" x14ac:dyDescent="0.2">
      <c r="A38" s="21" t="s">
        <v>13</v>
      </c>
      <c r="B38" s="14">
        <v>0</v>
      </c>
      <c r="C38" s="14">
        <v>0</v>
      </c>
      <c r="D38" s="14">
        <v>0</v>
      </c>
      <c r="E38" s="16">
        <f>B38+C38+D38</f>
        <v>0</v>
      </c>
      <c r="F38" s="16"/>
      <c r="G38" s="14">
        <v>0</v>
      </c>
      <c r="H38" s="14">
        <v>0</v>
      </c>
      <c r="I38" s="14">
        <v>0</v>
      </c>
      <c r="J38" s="16">
        <f>G38+H38+I38</f>
        <v>0</v>
      </c>
      <c r="K38" s="16"/>
      <c r="L38" s="14">
        <v>0</v>
      </c>
      <c r="M38" s="14">
        <v>0</v>
      </c>
      <c r="N38" s="14">
        <v>0</v>
      </c>
      <c r="O38" s="16">
        <f>L38+M38+N38</f>
        <v>0</v>
      </c>
      <c r="P38" s="16"/>
      <c r="Q38" s="14">
        <v>0</v>
      </c>
      <c r="R38" s="14">
        <v>0</v>
      </c>
      <c r="S38" s="14">
        <v>0</v>
      </c>
      <c r="T38" s="16">
        <f>Q38+R38+S38</f>
        <v>0</v>
      </c>
      <c r="U38" s="16"/>
      <c r="V38" s="41"/>
      <c r="W38" s="16">
        <f t="shared" si="15"/>
        <v>0</v>
      </c>
      <c r="X38" s="16">
        <v>100</v>
      </c>
    </row>
    <row r="39" spans="1:26" ht="15" customHeight="1" x14ac:dyDescent="0.2">
      <c r="A39" s="21" t="s">
        <v>12</v>
      </c>
      <c r="C39" s="14">
        <v>0</v>
      </c>
      <c r="D39" s="14">
        <v>0</v>
      </c>
      <c r="E39" s="16">
        <f>B39+C39+D39</f>
        <v>0</v>
      </c>
      <c r="F39" s="16"/>
      <c r="G39" s="14">
        <v>0</v>
      </c>
      <c r="H39" s="14">
        <v>0</v>
      </c>
      <c r="I39" s="14">
        <v>0</v>
      </c>
      <c r="J39" s="16">
        <f>G39+H39+I39</f>
        <v>0</v>
      </c>
      <c r="K39" s="16"/>
      <c r="L39" s="14">
        <v>0</v>
      </c>
      <c r="M39" s="14">
        <v>0</v>
      </c>
      <c r="N39" s="14">
        <v>0</v>
      </c>
      <c r="O39" s="16">
        <f>L39+M39+N39</f>
        <v>0</v>
      </c>
      <c r="P39" s="16"/>
      <c r="Q39" s="14">
        <v>0</v>
      </c>
      <c r="R39" s="14">
        <v>0</v>
      </c>
      <c r="S39" s="14">
        <v>0</v>
      </c>
      <c r="T39" s="16">
        <f>Q39+R39+S39</f>
        <v>0</v>
      </c>
      <c r="U39" s="16"/>
      <c r="V39" s="41"/>
      <c r="W39" s="16">
        <f t="shared" si="15"/>
        <v>0</v>
      </c>
      <c r="X39" s="16">
        <v>100</v>
      </c>
    </row>
    <row r="40" spans="1:26" ht="15" customHeight="1" x14ac:dyDescent="0.25">
      <c r="A40" s="36" t="s">
        <v>64</v>
      </c>
      <c r="B40" s="1">
        <f>SUM(B35:B39)</f>
        <v>0</v>
      </c>
      <c r="C40" s="1">
        <f>SUM(C35:C39)</f>
        <v>0</v>
      </c>
      <c r="D40" s="1">
        <f>SUM(D35:D39)</f>
        <v>72.86</v>
      </c>
      <c r="E40" s="37">
        <f>SUM(E35:E39)</f>
        <v>72.86</v>
      </c>
      <c r="F40" s="37"/>
      <c r="G40" s="1">
        <f>SUM(G35:G39)</f>
        <v>0</v>
      </c>
      <c r="H40" s="1">
        <f>SUM(H35:H39)</f>
        <v>108</v>
      </c>
      <c r="I40" s="1">
        <f>SUM(I35:I39)</f>
        <v>101.22</v>
      </c>
      <c r="J40" s="37">
        <f>SUM(J35:J39)</f>
        <v>209.22</v>
      </c>
      <c r="K40" s="37"/>
      <c r="L40" s="1">
        <f>SUM(L35:L39)</f>
        <v>0</v>
      </c>
      <c r="M40" s="1">
        <f>SUM(M35:M39)</f>
        <v>26.74</v>
      </c>
      <c r="N40" s="1">
        <f>SUM(N35:N39)</f>
        <v>0</v>
      </c>
      <c r="O40" s="37">
        <f>SUM(O35:O39)</f>
        <v>26.74</v>
      </c>
      <c r="P40" s="37"/>
      <c r="Q40" s="1">
        <f>SUM(Q35:Q39)</f>
        <v>160.5</v>
      </c>
      <c r="R40" s="1">
        <f>SUM(R35:R39)</f>
        <v>98.06</v>
      </c>
      <c r="S40" s="1">
        <f>SUM(S35:S39)</f>
        <v>0</v>
      </c>
      <c r="T40" s="37">
        <f>SUM(T35:T39)</f>
        <v>258.56</v>
      </c>
      <c r="U40" s="37"/>
      <c r="V40" s="42"/>
      <c r="W40" s="37">
        <f>SUM(W35:W39)</f>
        <v>567.38</v>
      </c>
      <c r="X40" s="38">
        <f>SUM(X35:X39)</f>
        <v>990</v>
      </c>
    </row>
    <row r="41" spans="1:26" ht="15" customHeight="1" x14ac:dyDescent="0.25">
      <c r="A41" s="39" t="s">
        <v>59</v>
      </c>
      <c r="B41" s="1">
        <f>SUM(B33+B40)</f>
        <v>4206.1499999999996</v>
      </c>
      <c r="C41" s="1">
        <f>SUM(C33+C40)</f>
        <v>924.28</v>
      </c>
      <c r="D41" s="1">
        <f>SUM(D33+D40)</f>
        <v>612.15</v>
      </c>
      <c r="E41" s="37">
        <f>SUM(E33+E40)</f>
        <v>5742.58</v>
      </c>
      <c r="F41" s="37"/>
      <c r="G41" s="1">
        <f>SUM(G33+G40)</f>
        <v>539.29</v>
      </c>
      <c r="H41" s="1">
        <f>SUM(H33+H40)</f>
        <v>647.29</v>
      </c>
      <c r="I41" s="1">
        <f>SUM(I33+I40)</f>
        <v>640.51</v>
      </c>
      <c r="J41" s="37">
        <f>SUM(J33+J40)</f>
        <v>1827.09</v>
      </c>
      <c r="K41" s="37"/>
      <c r="L41" s="1">
        <f>SUM(L33+L40)</f>
        <v>517.51</v>
      </c>
      <c r="M41" s="1">
        <f>SUM(M33+M40)</f>
        <v>887.73</v>
      </c>
      <c r="N41" s="1">
        <f>SUM(N33+N40)</f>
        <v>0</v>
      </c>
      <c r="O41" s="37">
        <f>SUM(O33+O40)</f>
        <v>1405.24</v>
      </c>
      <c r="P41" s="37"/>
      <c r="Q41" s="1">
        <f>SUM(Q33+Q40)</f>
        <v>160.5</v>
      </c>
      <c r="R41" s="1">
        <f>SUM(R33+R40)</f>
        <v>152.06</v>
      </c>
      <c r="S41" s="1">
        <f>SUM(S33+S40)</f>
        <v>462.76</v>
      </c>
      <c r="T41" s="37">
        <f>SUM(T33+T40)</f>
        <v>775.31999999999994</v>
      </c>
      <c r="U41" s="37"/>
      <c r="V41" s="42"/>
      <c r="W41" s="38">
        <f>SUM(W33+W40)</f>
        <v>9750.2299999999977</v>
      </c>
      <c r="X41" s="38">
        <f>SUM(X33+X40)</f>
        <v>11165</v>
      </c>
    </row>
    <row r="42" spans="1:26" ht="15" customHeight="1" x14ac:dyDescent="0.2">
      <c r="A42" s="21"/>
      <c r="E42" s="16"/>
      <c r="F42" s="16"/>
      <c r="J42" s="16"/>
      <c r="K42" s="16"/>
      <c r="O42" s="16"/>
      <c r="P42" s="16"/>
      <c r="T42" s="16"/>
      <c r="U42" s="16"/>
      <c r="V42" s="41"/>
      <c r="W42" s="16"/>
      <c r="X42" s="16"/>
    </row>
    <row r="43" spans="1:26" x14ac:dyDescent="0.2">
      <c r="A43" s="23" t="s">
        <v>5</v>
      </c>
      <c r="C43" s="24"/>
      <c r="D43" s="7"/>
      <c r="E43" s="22"/>
      <c r="F43" s="24"/>
      <c r="G43" s="7"/>
      <c r="H43" s="22"/>
      <c r="I43" s="13"/>
      <c r="J43" s="22"/>
      <c r="K43" s="22"/>
      <c r="S43" s="25"/>
      <c r="V43" s="24">
        <f>SUM(W15-W41)</f>
        <v>-500.43999999999687</v>
      </c>
      <c r="X43" s="24">
        <v>-500.44</v>
      </c>
      <c r="Y43" s="14"/>
      <c r="Z43" s="7"/>
    </row>
    <row r="44" spans="1:26" x14ac:dyDescent="0.2">
      <c r="A44" s="23" t="s">
        <v>4</v>
      </c>
      <c r="D44" s="7"/>
      <c r="E44" s="22"/>
      <c r="G44" s="7"/>
      <c r="H44" s="22"/>
      <c r="I44" s="13"/>
      <c r="J44" s="22"/>
      <c r="K44" s="22"/>
      <c r="S44" s="25"/>
      <c r="V44" s="14">
        <v>5620.75</v>
      </c>
      <c r="X44" s="14">
        <v>5620.75</v>
      </c>
      <c r="Y44" s="14"/>
      <c r="Z44" s="7"/>
    </row>
    <row r="45" spans="1:26" ht="15.75" x14ac:dyDescent="0.25">
      <c r="A45" s="31" t="s">
        <v>0</v>
      </c>
      <c r="B45" s="26"/>
      <c r="D45" s="26"/>
      <c r="G45" s="26"/>
      <c r="S45" s="27"/>
      <c r="V45" s="26">
        <f>SUM(V43:V44)</f>
        <v>5120.3100000000031</v>
      </c>
      <c r="X45" s="1">
        <f>SUM(X43:X44)</f>
        <v>5120.3100000000004</v>
      </c>
      <c r="Y45" s="14"/>
      <c r="Z45" s="7"/>
    </row>
    <row r="46" spans="1:26" ht="15.75" x14ac:dyDescent="0.25">
      <c r="A46" s="28" t="s">
        <v>3</v>
      </c>
      <c r="B46" s="22"/>
      <c r="S46" s="27"/>
      <c r="V46" s="22"/>
      <c r="W46" s="13"/>
      <c r="Z46" s="32"/>
    </row>
    <row r="47" spans="1:26" x14ac:dyDescent="0.2">
      <c r="A47" s="7" t="s">
        <v>2</v>
      </c>
      <c r="B47" s="29"/>
      <c r="D47" s="7"/>
      <c r="G47" s="7"/>
      <c r="R47" s="33"/>
      <c r="S47" s="27"/>
      <c r="U47" s="34"/>
      <c r="V47" s="14">
        <v>2441.27</v>
      </c>
      <c r="W47" s="13" t="s">
        <v>69</v>
      </c>
      <c r="X47" s="14">
        <v>2441.27</v>
      </c>
      <c r="Z47" s="7"/>
    </row>
    <row r="48" spans="1:26" x14ac:dyDescent="0.2">
      <c r="A48" s="7" t="s">
        <v>1</v>
      </c>
      <c r="E48" s="7"/>
      <c r="S48" s="27"/>
      <c r="V48" s="14">
        <v>2679.04</v>
      </c>
      <c r="W48" s="30" t="s">
        <v>68</v>
      </c>
      <c r="X48" s="14">
        <v>2679.04</v>
      </c>
      <c r="Z48" s="32"/>
    </row>
    <row r="49" spans="1:26" ht="15.75" x14ac:dyDescent="0.25">
      <c r="A49" s="3" t="s">
        <v>0</v>
      </c>
      <c r="B49" s="26"/>
      <c r="C49" s="31" t="s">
        <v>0</v>
      </c>
      <c r="D49" s="26"/>
      <c r="E49" s="24"/>
      <c r="F49" s="31"/>
      <c r="G49" s="26"/>
      <c r="T49" s="31" t="s">
        <v>0</v>
      </c>
      <c r="U49" s="26"/>
      <c r="V49" s="26">
        <f>SUM(V47:V48)</f>
        <v>5120.3099999999995</v>
      </c>
      <c r="X49" s="1">
        <f>SUM(X47:X48)</f>
        <v>5120.3099999999995</v>
      </c>
      <c r="Z49" s="7"/>
    </row>
  </sheetData>
  <dataConsolidate>
    <dataRefs count="1">
      <dataRef name="20+10" r:id="rId1"/>
    </dataRefs>
  </dataConsolidate>
  <mergeCells count="1">
    <mergeCell ref="A1:X1"/>
  </mergeCells>
  <printOptions headings="1" gridLines="1"/>
  <pageMargins left="0.70866141732283472" right="0.70866141732283472" top="0.74803149606299213" bottom="0.51181102362204722" header="0.31496062992125984" footer="0.31496062992125984"/>
  <pageSetup paperSize="9" fitToHeight="0" orientation="portrait" horizontalDpi="4294967293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Field Gardens (Trust)</vt:lpstr>
      <vt:lpstr>'Field Gardens (Trust)'!Print_Area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nlparishclerk</dc:creator>
  <cp:lastModifiedBy>NL Parish Clerk</cp:lastModifiedBy>
  <cp:lastPrinted>2021-03-22T14:08:56Z</cp:lastPrinted>
  <dcterms:created xsi:type="dcterms:W3CDTF">2017-08-14T11:28:15Z</dcterms:created>
  <dcterms:modified xsi:type="dcterms:W3CDTF">2021-03-22T14:10:49Z</dcterms:modified>
</cp:coreProperties>
</file>