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https://d.docs.live.net/effeca0d258f6d0f/Desktop/"/>
    </mc:Choice>
  </mc:AlternateContent>
  <xr:revisionPtr revIDLastSave="23" documentId="8_{AF853664-6745-46A2-8CA3-90662E0AC2F3}" xr6:coauthVersionLast="47" xr6:coauthVersionMax="47" xr10:uidLastSave="{14ABCF19-568A-46AF-9198-2032A5AD2168}"/>
  <bookViews>
    <workbookView xWindow="-108" yWindow="-108" windowWidth="23256" windowHeight="12576" xr2:uid="{00000000-000D-0000-FFFF-FFFF00000000}"/>
  </bookViews>
  <sheets>
    <sheet name="General" sheetId="1" r:id="rId1"/>
    <sheet name="GenMonMgrAc-adj01.12.17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6" roundtripDataSignature="AMtx7mibvmm39h+fo9Vmk479NXPqiB6erQ=="/>
    </ext>
  </extLst>
</workbook>
</file>

<file path=xl/calcChain.xml><?xml version="1.0" encoding="utf-8"?>
<calcChain xmlns="http://schemas.openxmlformats.org/spreadsheetml/2006/main">
  <c r="X55" i="1" l="1"/>
  <c r="X50" i="1"/>
  <c r="X12" i="1"/>
  <c r="X9" i="1"/>
  <c r="U13" i="1"/>
  <c r="L22" i="2"/>
  <c r="L10" i="2"/>
  <c r="AQ7" i="2"/>
  <c r="AO7" i="2"/>
  <c r="AM7" i="2"/>
  <c r="AL7" i="2"/>
  <c r="AK7" i="2"/>
  <c r="AJ7" i="2"/>
  <c r="AI7" i="2"/>
  <c r="AG7" i="2"/>
  <c r="AE7" i="2"/>
  <c r="AD7" i="2"/>
  <c r="AC7" i="2"/>
  <c r="AB7" i="2"/>
  <c r="AA7" i="2"/>
  <c r="C7" i="2"/>
  <c r="S5" i="2"/>
  <c r="Q5" i="2"/>
  <c r="G5" i="2"/>
  <c r="I5" i="2" s="1"/>
  <c r="K5" i="2" s="1"/>
  <c r="M5" i="2" s="1"/>
  <c r="O5" i="2" s="1"/>
  <c r="E5" i="2"/>
  <c r="R4" i="2"/>
  <c r="S4" i="2" s="1"/>
  <c r="Q4" i="2"/>
  <c r="Q7" i="2" s="1"/>
  <c r="P4" i="2"/>
  <c r="N4" i="2"/>
  <c r="L4" i="2"/>
  <c r="J4" i="2"/>
  <c r="H4" i="2"/>
  <c r="F4" i="2"/>
  <c r="D4" i="2"/>
  <c r="E4" i="2" s="1"/>
  <c r="V55" i="1"/>
  <c r="X45" i="1"/>
  <c r="U45" i="1"/>
  <c r="P45" i="1"/>
  <c r="K45" i="1"/>
  <c r="D45" i="1"/>
  <c r="C45" i="1"/>
  <c r="B45" i="1"/>
  <c r="S44" i="1"/>
  <c r="T44" i="1" s="1"/>
  <c r="R44" i="1"/>
  <c r="Q44" i="1"/>
  <c r="N44" i="1"/>
  <c r="M44" i="1"/>
  <c r="L44" i="1"/>
  <c r="L45" i="1" s="1"/>
  <c r="J44" i="1"/>
  <c r="E44" i="1"/>
  <c r="T43" i="1"/>
  <c r="O43" i="1"/>
  <c r="J43" i="1"/>
  <c r="E43" i="1"/>
  <c r="S42" i="1"/>
  <c r="S45" i="1" s="1"/>
  <c r="R42" i="1"/>
  <c r="R45" i="1" s="1"/>
  <c r="Q42" i="1"/>
  <c r="Q45" i="1" s="1"/>
  <c r="M42" i="1"/>
  <c r="I42" i="1"/>
  <c r="I45" i="1" s="1"/>
  <c r="H42" i="1"/>
  <c r="H45" i="1" s="1"/>
  <c r="G42" i="1"/>
  <c r="G45" i="1" s="1"/>
  <c r="E42" i="1"/>
  <c r="T41" i="1"/>
  <c r="O41" i="1"/>
  <c r="J41" i="1"/>
  <c r="E41" i="1"/>
  <c r="T40" i="1"/>
  <c r="O40" i="1"/>
  <c r="J40" i="1"/>
  <c r="E40" i="1"/>
  <c r="T39" i="1"/>
  <c r="O39" i="1"/>
  <c r="J39" i="1"/>
  <c r="E39" i="1"/>
  <c r="T38" i="1"/>
  <c r="O38" i="1"/>
  <c r="J38" i="1"/>
  <c r="E38" i="1"/>
  <c r="T37" i="1"/>
  <c r="O37" i="1"/>
  <c r="J37" i="1"/>
  <c r="E37" i="1"/>
  <c r="T36" i="1"/>
  <c r="O36" i="1"/>
  <c r="J36" i="1"/>
  <c r="E36" i="1"/>
  <c r="T35" i="1"/>
  <c r="O35" i="1"/>
  <c r="J35" i="1"/>
  <c r="E35" i="1"/>
  <c r="T34" i="1"/>
  <c r="O34" i="1"/>
  <c r="J34" i="1"/>
  <c r="E34" i="1"/>
  <c r="T33" i="1"/>
  <c r="O33" i="1"/>
  <c r="J33" i="1"/>
  <c r="E33" i="1"/>
  <c r="T32" i="1"/>
  <c r="O32" i="1"/>
  <c r="J32" i="1"/>
  <c r="F32" i="1"/>
  <c r="E32" i="1"/>
  <c r="T31" i="1"/>
  <c r="O31" i="1"/>
  <c r="J31" i="1"/>
  <c r="E31" i="1"/>
  <c r="T30" i="1"/>
  <c r="O30" i="1"/>
  <c r="J30" i="1"/>
  <c r="E30" i="1"/>
  <c r="W30" i="1" s="1"/>
  <c r="T29" i="1"/>
  <c r="O29" i="1"/>
  <c r="J29" i="1"/>
  <c r="E29" i="1"/>
  <c r="W29" i="1" s="1"/>
  <c r="T28" i="1"/>
  <c r="O28" i="1"/>
  <c r="J28" i="1"/>
  <c r="E28" i="1"/>
  <c r="T27" i="1"/>
  <c r="O27" i="1"/>
  <c r="N45" i="1"/>
  <c r="J27" i="1"/>
  <c r="E27" i="1"/>
  <c r="T26" i="1"/>
  <c r="O26" i="1"/>
  <c r="J26" i="1"/>
  <c r="E26" i="1"/>
  <c r="T25" i="1"/>
  <c r="O25" i="1"/>
  <c r="J25" i="1"/>
  <c r="E25" i="1"/>
  <c r="T24" i="1"/>
  <c r="O24" i="1"/>
  <c r="J24" i="1"/>
  <c r="E24" i="1"/>
  <c r="W24" i="1" s="1"/>
  <c r="T23" i="1"/>
  <c r="O23" i="1"/>
  <c r="J23" i="1"/>
  <c r="E23" i="1"/>
  <c r="T22" i="1"/>
  <c r="O22" i="1"/>
  <c r="J22" i="1"/>
  <c r="E22" i="1"/>
  <c r="W22" i="1" s="1"/>
  <c r="T21" i="1"/>
  <c r="O21" i="1"/>
  <c r="J21" i="1"/>
  <c r="E21" i="1"/>
  <c r="T20" i="1"/>
  <c r="O20" i="1"/>
  <c r="J20" i="1"/>
  <c r="E20" i="1"/>
  <c r="T19" i="1"/>
  <c r="O19" i="1"/>
  <c r="J19" i="1"/>
  <c r="E19" i="1"/>
  <c r="T18" i="1"/>
  <c r="O18" i="1"/>
  <c r="J18" i="1"/>
  <c r="E18" i="1"/>
  <c r="S13" i="1"/>
  <c r="R13" i="1"/>
  <c r="Q13" i="1"/>
  <c r="P13" i="1"/>
  <c r="N13" i="1"/>
  <c r="M13" i="1"/>
  <c r="L13" i="1"/>
  <c r="K13" i="1"/>
  <c r="I13" i="1"/>
  <c r="H13" i="1"/>
  <c r="G13" i="1"/>
  <c r="F13" i="1"/>
  <c r="B13" i="1"/>
  <c r="T12" i="1"/>
  <c r="O12" i="1"/>
  <c r="J12" i="1"/>
  <c r="E12" i="1"/>
  <c r="T11" i="1"/>
  <c r="O11" i="1"/>
  <c r="J11" i="1"/>
  <c r="E11" i="1"/>
  <c r="E10" i="1"/>
  <c r="W10" i="1" s="1"/>
  <c r="T9" i="1"/>
  <c r="O9" i="1"/>
  <c r="J9" i="1"/>
  <c r="D9" i="1"/>
  <c r="D13" i="1" s="1"/>
  <c r="C9" i="1"/>
  <c r="C13" i="1" s="1"/>
  <c r="X8" i="1"/>
  <c r="T8" i="1"/>
  <c r="O8" i="1"/>
  <c r="J8" i="1"/>
  <c r="E8" i="1"/>
  <c r="W8" i="1" s="1"/>
  <c r="X7" i="1"/>
  <c r="O7" i="1"/>
  <c r="W7" i="1" s="1"/>
  <c r="J7" i="1"/>
  <c r="C7" i="1"/>
  <c r="X6" i="1"/>
  <c r="T6" i="1"/>
  <c r="O6" i="1"/>
  <c r="J6" i="1"/>
  <c r="E6" i="1"/>
  <c r="X5" i="1"/>
  <c r="T5" i="1"/>
  <c r="O5" i="1"/>
  <c r="J5" i="1"/>
  <c r="E5" i="1"/>
  <c r="W5" i="1" s="1"/>
  <c r="X4" i="1"/>
  <c r="T4" i="1"/>
  <c r="T13" i="1" s="1"/>
  <c r="O4" i="1"/>
  <c r="J4" i="1"/>
  <c r="E4" i="1"/>
  <c r="W28" i="1" l="1"/>
  <c r="W34" i="1"/>
  <c r="W36" i="1"/>
  <c r="W43" i="1"/>
  <c r="W19" i="1"/>
  <c r="W21" i="1"/>
  <c r="W25" i="1"/>
  <c r="W4" i="1"/>
  <c r="W32" i="1"/>
  <c r="W31" i="1"/>
  <c r="W23" i="1"/>
  <c r="W33" i="1"/>
  <c r="W35" i="1"/>
  <c r="W37" i="1"/>
  <c r="W41" i="1"/>
  <c r="M45" i="1"/>
  <c r="W26" i="1"/>
  <c r="W38" i="1"/>
  <c r="W39" i="1"/>
  <c r="W27" i="1"/>
  <c r="W40" i="1"/>
  <c r="W20" i="1"/>
  <c r="E45" i="1"/>
  <c r="W18" i="1"/>
  <c r="O13" i="1"/>
  <c r="W12" i="1"/>
  <c r="J13" i="1"/>
  <c r="W6" i="1"/>
  <c r="W11" i="1"/>
  <c r="E13" i="1"/>
  <c r="E7" i="2"/>
  <c r="G4" i="2"/>
  <c r="S7" i="2"/>
  <c r="F33" i="1"/>
  <c r="F45" i="1" s="1"/>
  <c r="T42" i="1"/>
  <c r="T45" i="1" s="1"/>
  <c r="E9" i="1"/>
  <c r="W9" i="1" s="1"/>
  <c r="J42" i="1"/>
  <c r="J45" i="1" s="1"/>
  <c r="O42" i="1"/>
  <c r="O45" i="1" s="1"/>
  <c r="O44" i="1"/>
  <c r="W44" i="1" s="1"/>
  <c r="W42" i="1" l="1"/>
  <c r="W45" i="1"/>
  <c r="W13" i="1"/>
  <c r="T4" i="2"/>
  <c r="U4" i="2" s="1"/>
  <c r="T5" i="2"/>
  <c r="U5" i="2" s="1"/>
  <c r="I4" i="2"/>
  <c r="G7" i="2"/>
  <c r="V48" i="1" l="1"/>
  <c r="V50" i="1" s="1"/>
  <c r="K4" i="2"/>
  <c r="I7" i="2"/>
  <c r="U7" i="2"/>
  <c r="M4" i="2" l="1"/>
  <c r="K7" i="2"/>
  <c r="V4" i="2"/>
  <c r="W4" i="2" s="1"/>
  <c r="V5" i="2"/>
  <c r="W5" i="2" s="1"/>
  <c r="Y5" i="2" s="1"/>
  <c r="O4" i="2" l="1"/>
  <c r="O7" i="2" s="1"/>
  <c r="M7" i="2"/>
  <c r="Y4" i="2"/>
  <c r="W7" i="2"/>
  <c r="X13" i="1"/>
  <c r="X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Q4" authorId="0" shapeId="0" xr:uid="{00000000-0006-0000-0100-000007000000}">
      <text>
        <r>
          <rPr>
            <sz val="12"/>
            <color rgb="FF000000"/>
            <rFont val="Arial"/>
          </rPr>
          <t>======
ID#AAAAUZOCg1A
nlparishclerk    (2021-08-09 09:30:36)
as at 01/12/2017 adjusted to reflect VAT of £626.68 following CR email of 30/11/2017</t>
        </r>
      </text>
    </comment>
    <comment ref="S4" authorId="0" shapeId="0" xr:uid="{00000000-0006-0000-0100-000005000000}">
      <text>
        <r>
          <rPr>
            <sz val="12"/>
            <color rgb="FF000000"/>
            <rFont val="Arial"/>
          </rPr>
          <t>======
ID#AAAAUZOCg1M
nlparishclerk    (2021-08-09 09:30:36)
as at 01/12/2017 adjusted to reflect payment made to APL of £15040.32 following CR email of 30/11/2017</t>
        </r>
      </text>
    </comment>
    <comment ref="U4" authorId="0" shapeId="0" xr:uid="{00000000-0006-0000-0100-000004000000}">
      <text>
        <r>
          <rPr>
            <sz val="12"/>
            <color rgb="FF000000"/>
            <rFont val="Arial"/>
          </rPr>
          <t>======
ID#AAAAUZOCg08
nlparishclerk    (2021-08-09 09:30:36)
as at 20/02/2018 £3,133.40 VAT refund transferred to S106 Business a/c</t>
        </r>
      </text>
    </comment>
    <comment ref="Q5" authorId="0" shapeId="0" xr:uid="{00000000-0006-0000-0100-000001000000}">
      <text>
        <r>
          <rPr>
            <sz val="12"/>
            <color rgb="FF000000"/>
            <rFont val="Arial"/>
          </rPr>
          <t>======
ID#AAAAUZOCg1E
nlparishclerk    (2021-08-09 09:30:36)
as at 01/12/2017 adjusted to reflect VAT of £626.68 following CR email of 30/11/2017</t>
        </r>
      </text>
    </comment>
    <comment ref="S5" authorId="0" shapeId="0" xr:uid="{00000000-0006-0000-0100-000002000000}">
      <text>
        <r>
          <rPr>
            <sz val="12"/>
            <color rgb="FF000000"/>
            <rFont val="Arial"/>
          </rPr>
          <t>======
ID#AAAAUZOCg04
nlparishclerk    (2021-08-09 09:30:36)
as at 01/12/2017 adjusted to reflect payment made to APL of £15040.32 less £18800.00 transfer to current a/c following CR email of 30/11/2017</t>
        </r>
      </text>
    </comment>
    <comment ref="L10" authorId="0" shapeId="0" xr:uid="{00000000-0006-0000-0100-000003000000}">
      <text>
        <r>
          <rPr>
            <sz val="12"/>
            <color rgb="FF000000"/>
            <rFont val="Arial"/>
          </rPr>
          <t>======
ID#AAAAUZOCg1I
nlparishclerk    (2021-08-09 09:30:36)
Interest rates reduced - calculation for interest on other funds</t>
        </r>
      </text>
    </comment>
    <comment ref="U10" authorId="0" shapeId="0" xr:uid="{00000000-0006-0000-0100-000006000000}">
      <text>
        <r>
          <rPr>
            <sz val="12"/>
            <color rgb="FF000000"/>
            <rFont val="Arial"/>
          </rPr>
          <t>======
ID#AAAAUZOCg1Q
nlparishclerk    (2021-08-09 09:30:36)
calculation at 0.07%</t>
        </r>
      </text>
    </comment>
  </commentList>
  <extLst>
    <ext xmlns:r="http://schemas.openxmlformats.org/officeDocument/2006/relationships" uri="GoogleSheetsCustomDataVersion1">
      <go:sheetsCustomData xmlns:go="http://customooxmlschemas.google.com/" r:id="rId1" roundtripDataSignature="AMtx7mi4lBL+ZYnlKNAFRwm2Vlu0dgcK8Q=="/>
    </ext>
  </extLst>
</comments>
</file>

<file path=xl/sharedStrings.xml><?xml version="1.0" encoding="utf-8"?>
<sst xmlns="http://schemas.openxmlformats.org/spreadsheetml/2006/main" count="82" uniqueCount="80">
  <si>
    <t>April</t>
  </si>
  <si>
    <t>May</t>
  </si>
  <si>
    <t>June</t>
  </si>
  <si>
    <t>Q1 Total Actual</t>
  </si>
  <si>
    <t>Q1 Budget</t>
  </si>
  <si>
    <t>July</t>
  </si>
  <si>
    <t>August</t>
  </si>
  <si>
    <t>September</t>
  </si>
  <si>
    <t>Q2 Total Actual</t>
  </si>
  <si>
    <t>Q2 Budget</t>
  </si>
  <si>
    <t>October</t>
  </si>
  <si>
    <t>November</t>
  </si>
  <si>
    <t>December</t>
  </si>
  <si>
    <t>Q3 Total Actual</t>
  </si>
  <si>
    <t>Q3 Budget</t>
  </si>
  <si>
    <t>January</t>
  </si>
  <si>
    <t>February</t>
  </si>
  <si>
    <t>March</t>
  </si>
  <si>
    <t>Q4 Total Actual</t>
  </si>
  <si>
    <t>Q4 Budget</t>
  </si>
  <si>
    <t>Annual Actual</t>
  </si>
  <si>
    <t>Annual Budget</t>
  </si>
  <si>
    <t>Receipts</t>
  </si>
  <si>
    <t>Precept/LCTSG</t>
  </si>
  <si>
    <t>VAT Refund</t>
  </si>
  <si>
    <t>Bank Interest</t>
  </si>
  <si>
    <t>Bonfire night bucket collection/donations</t>
  </si>
  <si>
    <t>Bonfire night-trading income &amp; misc costs</t>
  </si>
  <si>
    <t>Community Centre Income</t>
  </si>
  <si>
    <t>NPSG Grant Monies</t>
  </si>
  <si>
    <t>CIL Payment</t>
  </si>
  <si>
    <t>Total Receipts</t>
  </si>
  <si>
    <t>To Draw from Reserves</t>
  </si>
  <si>
    <t>Total Finance required</t>
  </si>
  <si>
    <t>Payments</t>
  </si>
  <si>
    <t xml:space="preserve">S 137 </t>
  </si>
  <si>
    <t>Grants S214 (6)</t>
  </si>
  <si>
    <t>LRALC/NALC Annual Subscription</t>
  </si>
  <si>
    <t>SLCC Annual Membership</t>
  </si>
  <si>
    <t>Insurance ( incl Bonfire Night)</t>
  </si>
  <si>
    <t>Lighting</t>
  </si>
  <si>
    <t>Audit fees</t>
  </si>
  <si>
    <t>Payroll Service</t>
  </si>
  <si>
    <t>Clerk salary</t>
  </si>
  <si>
    <t>Expenses</t>
  </si>
  <si>
    <t>Training</t>
  </si>
  <si>
    <t>Election</t>
  </si>
  <si>
    <t>Website</t>
  </si>
  <si>
    <t>Bonfire night fireworks</t>
  </si>
  <si>
    <t>Bonfire night Trading &amp; misc costs</t>
  </si>
  <si>
    <t>Notice board maintenance/repair</t>
  </si>
  <si>
    <t>Data protection fee</t>
  </si>
  <si>
    <t>Village Day (NET COST)</t>
  </si>
  <si>
    <t>IT costs</t>
  </si>
  <si>
    <t>Publications</t>
  </si>
  <si>
    <t>Transfer to Oval Recreation Trust</t>
  </si>
  <si>
    <t>VAT</t>
  </si>
  <si>
    <t>Total Payments</t>
  </si>
  <si>
    <t>Surplus on year</t>
  </si>
  <si>
    <t>Income minus expenditure</t>
  </si>
  <si>
    <t>Opening balance</t>
  </si>
  <si>
    <t xml:space="preserve"> Total</t>
  </si>
  <si>
    <t>Represented as:</t>
  </si>
  <si>
    <t>Statement No.</t>
  </si>
  <si>
    <t xml:space="preserve"> </t>
  </si>
  <si>
    <t>Split of interest between S106 and Other funds</t>
  </si>
  <si>
    <t>Interest</t>
  </si>
  <si>
    <t>Section 106</t>
  </si>
  <si>
    <t>Other funds</t>
  </si>
  <si>
    <t>CC FTTP</t>
  </si>
  <si>
    <t>Neighbourhood Plan</t>
  </si>
  <si>
    <t>Bal b/f from 21/22</t>
  </si>
  <si>
    <t>Fire extinguishers</t>
  </si>
  <si>
    <t>Net movement above for 22/23</t>
  </si>
  <si>
    <t>Community Centre Exp</t>
  </si>
  <si>
    <t>Bank Charges</t>
  </si>
  <si>
    <t>Bank statement as at 31 May 2022</t>
  </si>
  <si>
    <t>Cheque Account</t>
  </si>
  <si>
    <t>Money manager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</si>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</sst>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&quot;£&quot;* #,##0_-;\-&quot;£&quot;* #,##0_-;_-&quot;£&quot;* &quot;-&quot;_-;_-@"/>
    <numFmt numFmtId="165" formatCode="_-&quot;£&quot;* #,##0.00_-;\-&quot;£&quot;* #,##0.00_-;_-&quot;£&quot;* &quot;-&quot;??_-;_-@"/>
    <numFmt numFmtId="166" formatCode="&quot;£&quot;#,##0"/>
    <numFmt numFmtId="167" formatCode="_-&quot;£&quot;* #,##0.00_-;\-&quot;£&quot;* #,##0.00_-;_-&quot;£&quot;* &quot;-&quot;_-;_-@"/>
    <numFmt numFmtId="168" formatCode="_-&quot;£&quot;* #,##0.0_-;\-&quot;£&quot;* #,##0.0_-;_-&quot;£&quot;* &quot;-&quot;_-;_-@"/>
    <numFmt numFmtId="169" formatCode="d/m/yyyy"/>
  </numFmts>
  <fonts count="12" x14ac:knownFonts="1">
    <font>
      <sz val="12"/>
      <color rgb="FF000000"/>
      <name val="Arial"/>
    </font>
    <font>
      <b/>
      <sz val="16"/>
      <color rgb="FF000000"/>
      <name val="Arial"/>
    </font>
    <font>
      <b/>
      <sz val="10"/>
      <color rgb="FF000000"/>
      <name val="Arial"/>
    </font>
    <font>
      <b/>
      <sz val="12"/>
      <color rgb="FF000000"/>
      <name val="Arial"/>
    </font>
    <font>
      <sz val="10"/>
      <color rgb="FF000000"/>
      <name val="Arial"/>
    </font>
    <font>
      <sz val="12"/>
      <color theme="1"/>
      <name val="Arial"/>
    </font>
    <font>
      <sz val="11"/>
      <color theme="1"/>
      <name val="Calibri"/>
    </font>
    <font>
      <sz val="12"/>
      <color rgb="FF000000"/>
      <name val="Calibri"/>
    </font>
    <font>
      <sz val="12"/>
      <color theme="1"/>
      <name val="Calibri"/>
    </font>
    <font>
      <sz val="12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BFBFBF"/>
        <bgColor rgb="FFBFBFBF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164" fontId="1" fillId="0" borderId="0" xfId="0" applyNumberFormat="1" applyFont="1"/>
    <xf numFmtId="164" fontId="0" fillId="0" borderId="0" xfId="0" applyNumberFormat="1" applyFont="1"/>
    <xf numFmtId="165" fontId="2" fillId="0" borderId="0" xfId="0" applyNumberFormat="1" applyFont="1"/>
    <xf numFmtId="165" fontId="2" fillId="0" borderId="0" xfId="0" applyNumberFormat="1" applyFont="1" applyAlignment="1">
      <alignment wrapText="1"/>
    </xf>
    <xf numFmtId="164" fontId="3" fillId="0" borderId="0" xfId="0" applyNumberFormat="1" applyFont="1" applyAlignment="1">
      <alignment horizontal="left"/>
    </xf>
    <xf numFmtId="165" fontId="4" fillId="0" borderId="0" xfId="0" applyNumberFormat="1" applyFont="1"/>
    <xf numFmtId="165" fontId="0" fillId="0" borderId="0" xfId="0" applyNumberFormat="1" applyFont="1"/>
    <xf numFmtId="166" fontId="0" fillId="0" borderId="0" xfId="0" applyNumberFormat="1" applyFont="1"/>
    <xf numFmtId="165" fontId="0" fillId="2" borderId="1" xfId="0" applyNumberFormat="1" applyFont="1" applyFill="1" applyBorder="1"/>
    <xf numFmtId="165" fontId="0" fillId="3" borderId="1" xfId="0" applyNumberFormat="1" applyFont="1" applyFill="1" applyBorder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/>
    <xf numFmtId="165" fontId="3" fillId="2" borderId="1" xfId="0" applyNumberFormat="1" applyFont="1" applyFill="1" applyBorder="1"/>
    <xf numFmtId="164" fontId="3" fillId="0" borderId="0" xfId="0" applyNumberFormat="1" applyFont="1" applyAlignment="1">
      <alignment horizontal="center"/>
    </xf>
    <xf numFmtId="167" fontId="0" fillId="0" borderId="0" xfId="0" applyNumberFormat="1" applyFont="1"/>
    <xf numFmtId="168" fontId="0" fillId="0" borderId="0" xfId="0" applyNumberFormat="1" applyFont="1"/>
    <xf numFmtId="165" fontId="0" fillId="0" borderId="0" xfId="0" applyNumberFormat="1" applyFont="1" applyAlignment="1">
      <alignment wrapText="1"/>
    </xf>
    <xf numFmtId="166" fontId="0" fillId="0" borderId="0" xfId="0" applyNumberFormat="1" applyFont="1" applyAlignment="1">
      <alignment horizontal="left"/>
    </xf>
    <xf numFmtId="165" fontId="3" fillId="3" borderId="1" xfId="0" applyNumberFormat="1" applyFont="1" applyFill="1" applyBorder="1"/>
    <xf numFmtId="166" fontId="3" fillId="0" borderId="0" xfId="0" applyNumberFormat="1" applyFont="1" applyAlignment="1">
      <alignment horizontal="center"/>
    </xf>
    <xf numFmtId="165" fontId="5" fillId="0" borderId="0" xfId="0" applyNumberFormat="1" applyFont="1" applyAlignment="1"/>
    <xf numFmtId="165" fontId="5" fillId="0" borderId="0" xfId="0" applyNumberFormat="1" applyFont="1" applyAlignment="1"/>
    <xf numFmtId="165" fontId="6" fillId="0" borderId="0" xfId="0" applyNumberFormat="1" applyFont="1" applyAlignment="1"/>
    <xf numFmtId="166" fontId="3" fillId="0" borderId="0" xfId="0" applyNumberFormat="1" applyFont="1"/>
    <xf numFmtId="165" fontId="4" fillId="0" borderId="0" xfId="0" applyNumberFormat="1" applyFont="1" applyAlignment="1">
      <alignment wrapText="1"/>
    </xf>
    <xf numFmtId="165" fontId="0" fillId="0" borderId="0" xfId="0" applyNumberFormat="1" applyFont="1" applyAlignment="1">
      <alignment horizontal="right"/>
    </xf>
    <xf numFmtId="0" fontId="7" fillId="0" borderId="0" xfId="0" applyFont="1"/>
    <xf numFmtId="169" fontId="0" fillId="0" borderId="0" xfId="0" applyNumberFormat="1" applyFont="1"/>
    <xf numFmtId="0" fontId="0" fillId="0" borderId="0" xfId="0" applyFont="1"/>
    <xf numFmtId="2" fontId="0" fillId="0" borderId="0" xfId="0" applyNumberFormat="1" applyFont="1"/>
    <xf numFmtId="165" fontId="7" fillId="0" borderId="0" xfId="0" applyNumberFormat="1" applyFont="1"/>
    <xf numFmtId="0" fontId="8" fillId="0" borderId="0" xfId="0" applyFont="1"/>
    <xf numFmtId="165" fontId="9" fillId="0" borderId="0" xfId="0" applyNumberFormat="1" applyFont="1"/>
    <xf numFmtId="164" fontId="10" fillId="0" borderId="0" xfId="0" applyNumberFormat="1" applyFont="1"/>
    <xf numFmtId="165" fontId="10" fillId="0" borderId="0" xfId="0" applyNumberFormat="1" applyFont="1"/>
    <xf numFmtId="165" fontId="11" fillId="0" borderId="0" xfId="0" applyNumberFormat="1" applyFont="1"/>
    <xf numFmtId="164" fontId="1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left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B2A1C7"/>
    <pageSetUpPr fitToPage="1"/>
  </sheetPr>
  <dimension ref="A1:AH999"/>
  <sheetViews>
    <sheetView tabSelected="1" topLeftCell="A36" workbookViewId="0">
      <selection activeCell="X49" sqref="X49"/>
    </sheetView>
  </sheetViews>
  <sheetFormatPr defaultColWidth="11.1796875" defaultRowHeight="15" customHeight="1" x14ac:dyDescent="0.25"/>
  <cols>
    <col min="1" max="1" width="33" customWidth="1"/>
    <col min="2" max="2" width="11.90625" hidden="1" customWidth="1"/>
    <col min="3" max="3" width="11.1796875" hidden="1" customWidth="1"/>
    <col min="4" max="4" width="6" hidden="1" customWidth="1"/>
    <col min="5" max="5" width="12.81640625" hidden="1" customWidth="1"/>
    <col min="6" max="6" width="11" hidden="1" customWidth="1"/>
    <col min="7" max="8" width="10" hidden="1" customWidth="1"/>
    <col min="9" max="9" width="10.6328125" hidden="1" customWidth="1"/>
    <col min="10" max="10" width="12.81640625" hidden="1" customWidth="1"/>
    <col min="11" max="11" width="10" hidden="1" customWidth="1"/>
    <col min="12" max="12" width="10.90625" hidden="1" customWidth="1"/>
    <col min="13" max="13" width="10" hidden="1" customWidth="1"/>
    <col min="14" max="14" width="3.54296875" hidden="1" customWidth="1"/>
    <col min="15" max="15" width="14.1796875" hidden="1" customWidth="1"/>
    <col min="16" max="16" width="12.1796875" hidden="1" customWidth="1"/>
    <col min="17" max="18" width="10.08984375" hidden="1" customWidth="1"/>
    <col min="19" max="19" width="10" hidden="1" customWidth="1"/>
    <col min="20" max="20" width="13.08984375" hidden="1" customWidth="1"/>
    <col min="21" max="21" width="10" hidden="1" customWidth="1"/>
    <col min="22" max="22" width="12.1796875" hidden="1" customWidth="1"/>
    <col min="23" max="23" width="12" customWidth="1"/>
    <col min="24" max="24" width="12.54296875" customWidth="1"/>
    <col min="25" max="25" width="8.81640625" customWidth="1"/>
    <col min="26" max="27" width="11" customWidth="1"/>
    <col min="28" max="29" width="8.81640625" customWidth="1"/>
    <col min="30" max="30" width="8.90625" customWidth="1"/>
    <col min="31" max="31" width="6.36328125" customWidth="1"/>
    <col min="32" max="34" width="8.90625" customWidth="1"/>
  </cols>
  <sheetData>
    <row r="1" spans="1:34" ht="21" x14ac:dyDescent="0.4">
      <c r="A1" s="38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1"/>
      <c r="Z1" s="1"/>
      <c r="AA1" s="1"/>
      <c r="AB1" s="1"/>
      <c r="AC1" s="1"/>
      <c r="AD1" s="2"/>
      <c r="AE1" s="2"/>
      <c r="AF1" s="2"/>
      <c r="AG1" s="2"/>
      <c r="AH1" s="2"/>
    </row>
    <row r="2" spans="1:34" x14ac:dyDescent="0.25">
      <c r="A2" s="2"/>
      <c r="B2" s="3" t="s">
        <v>0</v>
      </c>
      <c r="C2" s="3" t="s">
        <v>1</v>
      </c>
      <c r="D2" s="3" t="s">
        <v>2</v>
      </c>
      <c r="E2" s="4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4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4" t="s">
        <v>13</v>
      </c>
      <c r="P2" s="3" t="s">
        <v>14</v>
      </c>
      <c r="Q2" s="3" t="s">
        <v>15</v>
      </c>
      <c r="R2" s="3" t="s">
        <v>16</v>
      </c>
      <c r="S2" s="3" t="s">
        <v>17</v>
      </c>
      <c r="T2" s="4" t="s">
        <v>18</v>
      </c>
      <c r="U2" s="3" t="s">
        <v>19</v>
      </c>
      <c r="V2" s="3"/>
      <c r="W2" s="4" t="s">
        <v>20</v>
      </c>
      <c r="X2" s="4" t="s">
        <v>21</v>
      </c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15.6" x14ac:dyDescent="0.3">
      <c r="A3" s="5" t="s">
        <v>22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7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5">
      <c r="A4" s="8" t="s">
        <v>23</v>
      </c>
      <c r="B4" s="7">
        <v>16500</v>
      </c>
      <c r="C4" s="7">
        <v>0</v>
      </c>
      <c r="D4" s="7">
        <v>0</v>
      </c>
      <c r="E4" s="9">
        <f t="shared" ref="E4:E6" si="0">B4+C4+D4</f>
        <v>16500</v>
      </c>
      <c r="F4" s="9">
        <v>16500</v>
      </c>
      <c r="G4" s="7">
        <v>0</v>
      </c>
      <c r="H4" s="7">
        <v>0</v>
      </c>
      <c r="I4" s="7">
        <v>0</v>
      </c>
      <c r="J4" s="9">
        <f t="shared" ref="J4:J9" si="1">G4+H4+I4</f>
        <v>0</v>
      </c>
      <c r="K4" s="9"/>
      <c r="L4" s="7">
        <v>0</v>
      </c>
      <c r="M4" s="7">
        <v>0</v>
      </c>
      <c r="N4" s="7">
        <v>0</v>
      </c>
      <c r="O4" s="9">
        <f t="shared" ref="O4:O9" si="2">L4+M4+N4</f>
        <v>0</v>
      </c>
      <c r="P4" s="9"/>
      <c r="Q4" s="7">
        <v>0</v>
      </c>
      <c r="R4" s="7">
        <v>0</v>
      </c>
      <c r="S4" s="7">
        <v>0</v>
      </c>
      <c r="T4" s="9">
        <f t="shared" ref="T4:T6" si="3">Q4+R4+S4</f>
        <v>0</v>
      </c>
      <c r="U4" s="9"/>
      <c r="V4" s="7"/>
      <c r="W4" s="9">
        <f t="shared" ref="W4:X4" si="4">E4+J4+O4+T4</f>
        <v>16500</v>
      </c>
      <c r="X4" s="9">
        <f t="shared" si="4"/>
        <v>16500</v>
      </c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5">
      <c r="A5" s="8" t="s">
        <v>24</v>
      </c>
      <c r="B5" s="7"/>
      <c r="C5" s="7">
        <v>0</v>
      </c>
      <c r="D5" s="7"/>
      <c r="E5" s="9">
        <f t="shared" si="0"/>
        <v>0</v>
      </c>
      <c r="F5" s="9"/>
      <c r="G5" s="7">
        <v>0</v>
      </c>
      <c r="H5" s="7">
        <v>0</v>
      </c>
      <c r="I5" s="7"/>
      <c r="J5" s="9">
        <f t="shared" si="1"/>
        <v>0</v>
      </c>
      <c r="K5" s="10"/>
      <c r="L5" s="7"/>
      <c r="M5" s="7">
        <v>0</v>
      </c>
      <c r="N5" s="7">
        <v>0</v>
      </c>
      <c r="O5" s="9">
        <f t="shared" si="2"/>
        <v>0</v>
      </c>
      <c r="P5" s="9"/>
      <c r="Q5" s="7">
        <v>0</v>
      </c>
      <c r="R5" s="7">
        <v>0</v>
      </c>
      <c r="S5" s="7">
        <v>0</v>
      </c>
      <c r="T5" s="9">
        <f t="shared" si="3"/>
        <v>0</v>
      </c>
      <c r="U5" s="9"/>
      <c r="V5" s="7"/>
      <c r="W5" s="9">
        <f t="shared" ref="W5:X5" si="5">E5+J5+O5+T5</f>
        <v>0</v>
      </c>
      <c r="X5" s="10">
        <f t="shared" si="5"/>
        <v>0</v>
      </c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5">
      <c r="A6" s="8" t="s">
        <v>25</v>
      </c>
      <c r="B6" s="7">
        <v>0</v>
      </c>
      <c r="C6" s="7">
        <v>0</v>
      </c>
      <c r="D6" s="7"/>
      <c r="E6" s="9">
        <f t="shared" si="0"/>
        <v>0</v>
      </c>
      <c r="F6" s="9">
        <v>0</v>
      </c>
      <c r="G6" s="7">
        <v>0</v>
      </c>
      <c r="H6" s="7">
        <v>0</v>
      </c>
      <c r="I6" s="7"/>
      <c r="J6" s="9">
        <f t="shared" si="1"/>
        <v>0</v>
      </c>
      <c r="K6" s="10"/>
      <c r="L6" s="7">
        <v>0</v>
      </c>
      <c r="M6" s="7">
        <v>0</v>
      </c>
      <c r="N6" s="7"/>
      <c r="O6" s="9">
        <f t="shared" si="2"/>
        <v>0</v>
      </c>
      <c r="P6" s="9"/>
      <c r="Q6" s="7">
        <v>0</v>
      </c>
      <c r="R6" s="7">
        <v>0</v>
      </c>
      <c r="S6" s="7">
        <v>0</v>
      </c>
      <c r="T6" s="9">
        <f t="shared" si="3"/>
        <v>0</v>
      </c>
      <c r="U6" s="9"/>
      <c r="V6" s="7"/>
      <c r="W6" s="9">
        <f t="shared" ref="W6:X6" si="6">E6+J6+O6+T6</f>
        <v>0</v>
      </c>
      <c r="X6" s="10">
        <f t="shared" si="6"/>
        <v>0</v>
      </c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5">
      <c r="A7" s="8" t="s">
        <v>26</v>
      </c>
      <c r="B7" s="7"/>
      <c r="C7" s="7">
        <f>SUM(C5:C6)</f>
        <v>0</v>
      </c>
      <c r="D7" s="7"/>
      <c r="E7" s="9"/>
      <c r="F7" s="9"/>
      <c r="G7" s="7"/>
      <c r="H7" s="7"/>
      <c r="I7" s="7"/>
      <c r="J7" s="9">
        <f t="shared" si="1"/>
        <v>0</v>
      </c>
      <c r="K7" s="10"/>
      <c r="L7" s="7"/>
      <c r="M7" s="7"/>
      <c r="N7" s="7"/>
      <c r="O7" s="9">
        <f t="shared" si="2"/>
        <v>0</v>
      </c>
      <c r="P7" s="10">
        <v>1000</v>
      </c>
      <c r="Q7" s="7"/>
      <c r="R7" s="7"/>
      <c r="S7" s="7"/>
      <c r="T7" s="9"/>
      <c r="U7" s="9"/>
      <c r="V7" s="7"/>
      <c r="W7" s="9">
        <f t="shared" ref="W7:X7" si="7">E7+J7+O7+T7</f>
        <v>0</v>
      </c>
      <c r="X7" s="10">
        <f t="shared" si="7"/>
        <v>1000</v>
      </c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5">
      <c r="A8" s="8" t="s">
        <v>27</v>
      </c>
      <c r="B8" s="7">
        <v>0</v>
      </c>
      <c r="C8" s="7">
        <v>0</v>
      </c>
      <c r="D8" s="7">
        <v>0</v>
      </c>
      <c r="E8" s="9">
        <f t="shared" ref="E8:E9" si="8">B8+C8+D8</f>
        <v>0</v>
      </c>
      <c r="F8" s="9"/>
      <c r="G8" s="7">
        <v>0</v>
      </c>
      <c r="H8" s="7">
        <v>0</v>
      </c>
      <c r="I8" s="7">
        <v>0</v>
      </c>
      <c r="J8" s="9">
        <f t="shared" si="1"/>
        <v>0</v>
      </c>
      <c r="K8" s="10"/>
      <c r="L8" s="7">
        <v>0</v>
      </c>
      <c r="M8" s="7"/>
      <c r="N8" s="7">
        <v>0</v>
      </c>
      <c r="O8" s="9">
        <f t="shared" si="2"/>
        <v>0</v>
      </c>
      <c r="P8" s="10">
        <v>500</v>
      </c>
      <c r="Q8" s="7">
        <v>0</v>
      </c>
      <c r="R8" s="7">
        <v>0</v>
      </c>
      <c r="S8" s="7">
        <v>0</v>
      </c>
      <c r="T8" s="9">
        <f t="shared" ref="T8:T9" si="9">Q8+R8+S8</f>
        <v>0</v>
      </c>
      <c r="U8" s="9"/>
      <c r="V8" s="7"/>
      <c r="W8" s="9">
        <f t="shared" ref="W8:X8" si="10">E8+J8+O8+T8</f>
        <v>0</v>
      </c>
      <c r="X8" s="10">
        <f t="shared" si="10"/>
        <v>500</v>
      </c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x14ac:dyDescent="0.25">
      <c r="A9" s="8" t="s">
        <v>28</v>
      </c>
      <c r="B9" s="7">
        <v>0</v>
      </c>
      <c r="C9" s="7">
        <f t="shared" ref="C9:D9" si="11">SUM(C8)</f>
        <v>0</v>
      </c>
      <c r="D9" s="7">
        <f t="shared" si="11"/>
        <v>0</v>
      </c>
      <c r="E9" s="10">
        <f t="shared" si="8"/>
        <v>0</v>
      </c>
      <c r="F9" s="10">
        <v>125</v>
      </c>
      <c r="G9" s="7">
        <v>0</v>
      </c>
      <c r="H9" s="7"/>
      <c r="I9" s="7">
        <v>0</v>
      </c>
      <c r="J9" s="9">
        <f t="shared" si="1"/>
        <v>0</v>
      </c>
      <c r="K9" s="10">
        <v>125</v>
      </c>
      <c r="L9" s="7"/>
      <c r="M9" s="7"/>
      <c r="N9" s="7"/>
      <c r="O9" s="9">
        <f t="shared" si="2"/>
        <v>0</v>
      </c>
      <c r="P9" s="10">
        <v>125</v>
      </c>
      <c r="Q9" s="7"/>
      <c r="R9" s="7"/>
      <c r="S9" s="7"/>
      <c r="T9" s="10">
        <f t="shared" si="9"/>
        <v>0</v>
      </c>
      <c r="U9" s="10">
        <v>125</v>
      </c>
      <c r="V9" s="7"/>
      <c r="W9" s="9">
        <f t="shared" ref="W9" si="12">E9+J9+O9+T9</f>
        <v>0</v>
      </c>
      <c r="X9" s="10">
        <f>F9+K9+P9+U9</f>
        <v>500</v>
      </c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x14ac:dyDescent="0.25">
      <c r="A10" s="8" t="s">
        <v>29</v>
      </c>
      <c r="B10" s="7"/>
      <c r="C10" s="7"/>
      <c r="D10" s="7"/>
      <c r="E10" s="7">
        <f t="shared" ref="E10:E13" si="13">SUM(B10:D10)</f>
        <v>0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>
        <f t="shared" ref="W10:W12" si="14">E10+J10+O10+T10</f>
        <v>0</v>
      </c>
      <c r="X10" s="7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x14ac:dyDescent="0.25">
      <c r="A11" s="8" t="s">
        <v>72</v>
      </c>
      <c r="B11" s="7">
        <v>393</v>
      </c>
      <c r="C11" s="7"/>
      <c r="D11" s="7"/>
      <c r="E11" s="7">
        <f t="shared" si="13"/>
        <v>393</v>
      </c>
      <c r="F11" s="7"/>
      <c r="G11" s="7"/>
      <c r="H11" s="7"/>
      <c r="I11" s="7"/>
      <c r="J11" s="7">
        <f t="shared" ref="J11:J12" si="15">SUM(G11:I11)</f>
        <v>0</v>
      </c>
      <c r="K11" s="7"/>
      <c r="L11" s="7"/>
      <c r="M11" s="7"/>
      <c r="N11" s="7"/>
      <c r="O11" s="7">
        <f t="shared" ref="O11:O12" si="16">SUM(L11:N11)</f>
        <v>0</v>
      </c>
      <c r="P11" s="7"/>
      <c r="Q11" s="7"/>
      <c r="R11" s="7"/>
      <c r="S11" s="7"/>
      <c r="T11" s="7">
        <f t="shared" ref="T11:T12" si="17">SUM(Q11:S11)</f>
        <v>0</v>
      </c>
      <c r="U11" s="7"/>
      <c r="V11" s="7"/>
      <c r="W11" s="7">
        <f t="shared" si="14"/>
        <v>393</v>
      </c>
      <c r="X11" s="7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x14ac:dyDescent="0.25">
      <c r="A12" s="8" t="s">
        <v>30</v>
      </c>
      <c r="B12" s="7">
        <v>8430.0499999999993</v>
      </c>
      <c r="C12" s="7">
        <v>0</v>
      </c>
      <c r="D12" s="7">
        <v>0</v>
      </c>
      <c r="E12" s="7">
        <f t="shared" si="13"/>
        <v>8430.0499999999993</v>
      </c>
      <c r="F12" s="7"/>
      <c r="G12" s="7"/>
      <c r="H12" s="7"/>
      <c r="I12" s="7"/>
      <c r="J12" s="7">
        <f t="shared" si="15"/>
        <v>0</v>
      </c>
      <c r="K12" s="7"/>
      <c r="L12" s="7"/>
      <c r="M12" s="7"/>
      <c r="N12" s="7"/>
      <c r="O12" s="7">
        <f t="shared" si="16"/>
        <v>0</v>
      </c>
      <c r="P12" s="7"/>
      <c r="Q12" s="7"/>
      <c r="R12" s="7"/>
      <c r="S12" s="7"/>
      <c r="T12" s="7">
        <f t="shared" si="17"/>
        <v>0</v>
      </c>
      <c r="U12" s="7">
        <v>2000</v>
      </c>
      <c r="V12" s="7"/>
      <c r="W12" s="7">
        <f t="shared" si="14"/>
        <v>8430.0499999999993</v>
      </c>
      <c r="X12" s="7">
        <f>F12+K12+P12+U12</f>
        <v>2000</v>
      </c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15.6" x14ac:dyDescent="0.3">
      <c r="A13" s="11" t="s">
        <v>31</v>
      </c>
      <c r="B13" s="12">
        <f>SUM(B4:B12)</f>
        <v>25323.05</v>
      </c>
      <c r="C13" s="12">
        <f t="shared" ref="C13:D13" si="18">SUM(C8:C12)</f>
        <v>0</v>
      </c>
      <c r="D13" s="12">
        <f t="shared" si="18"/>
        <v>0</v>
      </c>
      <c r="E13" s="13">
        <f t="shared" si="13"/>
        <v>25323.05</v>
      </c>
      <c r="F13" s="13">
        <f t="shared" ref="F13:H13" si="19">SUM(F4:F9)</f>
        <v>16625</v>
      </c>
      <c r="G13" s="12">
        <f t="shared" si="19"/>
        <v>0</v>
      </c>
      <c r="H13" s="12">
        <f t="shared" si="19"/>
        <v>0</v>
      </c>
      <c r="I13" s="12">
        <f>SUM(I4:I8)</f>
        <v>0</v>
      </c>
      <c r="J13" s="13">
        <f t="shared" ref="J13:K13" si="20">SUM(J4:J9)</f>
        <v>0</v>
      </c>
      <c r="K13" s="13">
        <f t="shared" si="20"/>
        <v>125</v>
      </c>
      <c r="L13" s="12">
        <f t="shared" ref="L13:N13" si="21">SUM(L4:L8)</f>
        <v>0</v>
      </c>
      <c r="M13" s="12">
        <f t="shared" si="21"/>
        <v>0</v>
      </c>
      <c r="N13" s="12">
        <f t="shared" si="21"/>
        <v>0</v>
      </c>
      <c r="O13" s="13">
        <f t="shared" ref="O13:P13" si="22">SUM(O4:O9)</f>
        <v>0</v>
      </c>
      <c r="P13" s="13">
        <f t="shared" si="22"/>
        <v>1625</v>
      </c>
      <c r="Q13" s="12">
        <f t="shared" ref="Q13:S13" si="23">SUM(Q4:Q8)</f>
        <v>0</v>
      </c>
      <c r="R13" s="12">
        <f t="shared" si="23"/>
        <v>0</v>
      </c>
      <c r="S13" s="12">
        <f t="shared" si="23"/>
        <v>0</v>
      </c>
      <c r="T13" s="13">
        <f t="shared" ref="T13" si="24">SUM(T4:T9)</f>
        <v>0</v>
      </c>
      <c r="U13" s="13">
        <f>SUM(U4:U12)</f>
        <v>2125</v>
      </c>
      <c r="V13" s="12"/>
      <c r="W13" s="13">
        <f>SUM(W4:W12)</f>
        <v>25323.05</v>
      </c>
      <c r="X13" s="13">
        <f>SUM(X4:X12)</f>
        <v>20500</v>
      </c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15.6" x14ac:dyDescent="0.3">
      <c r="A14" s="11" t="s">
        <v>32</v>
      </c>
      <c r="B14" s="7"/>
      <c r="C14" s="7"/>
      <c r="D14" s="7"/>
      <c r="E14" s="7"/>
      <c r="F14" s="9"/>
      <c r="G14" s="7"/>
      <c r="H14" s="7"/>
      <c r="I14" s="7"/>
      <c r="J14" s="9"/>
      <c r="K14" s="9"/>
      <c r="L14" s="7"/>
      <c r="M14" s="7"/>
      <c r="N14" s="7"/>
      <c r="O14" s="9"/>
      <c r="P14" s="9"/>
      <c r="Q14" s="7"/>
      <c r="R14" s="7"/>
      <c r="S14" s="7"/>
      <c r="T14" s="9"/>
      <c r="U14" s="9"/>
      <c r="V14" s="7"/>
      <c r="W14" s="9"/>
      <c r="X14" s="9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5.6" x14ac:dyDescent="0.3">
      <c r="A15" s="11" t="s">
        <v>33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13"/>
      <c r="X15" s="13">
        <f>SUM(X13+X14)</f>
        <v>20500</v>
      </c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15.6" x14ac:dyDescent="0.3">
      <c r="A16" s="14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5.6" x14ac:dyDescent="0.3">
      <c r="A17" s="5" t="s">
        <v>34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x14ac:dyDescent="0.25">
      <c r="A18" s="8" t="s">
        <v>35</v>
      </c>
      <c r="B18" s="2"/>
      <c r="C18" s="15">
        <v>0</v>
      </c>
      <c r="D18" s="2">
        <v>0</v>
      </c>
      <c r="E18" s="9">
        <f t="shared" ref="E18:E44" si="25">B18+C18+D18</f>
        <v>0</v>
      </c>
      <c r="F18" s="9"/>
      <c r="G18" s="7">
        <v>0</v>
      </c>
      <c r="H18" s="7">
        <v>0</v>
      </c>
      <c r="I18" s="7">
        <v>0</v>
      </c>
      <c r="J18" s="9">
        <f t="shared" ref="J18:J44" si="26">G18+H18+I18</f>
        <v>0</v>
      </c>
      <c r="K18" s="9"/>
      <c r="L18" s="7">
        <v>0</v>
      </c>
      <c r="M18" s="7">
        <v>0</v>
      </c>
      <c r="N18" s="7">
        <v>0</v>
      </c>
      <c r="O18" s="9">
        <f t="shared" ref="O18:O44" si="27">L18+M18+N18</f>
        <v>0</v>
      </c>
      <c r="P18" s="9"/>
      <c r="Q18" s="7">
        <v>0</v>
      </c>
      <c r="R18" s="7">
        <v>0</v>
      </c>
      <c r="S18" s="7">
        <v>0</v>
      </c>
      <c r="T18" s="9">
        <f t="shared" ref="T18:T44" si="28">Q18+R18+S18</f>
        <v>0</v>
      </c>
      <c r="U18" s="9"/>
      <c r="V18" s="7"/>
      <c r="W18" s="9">
        <f t="shared" ref="W18:W44" si="29">E18+J18+O18+T18</f>
        <v>0</v>
      </c>
      <c r="X18" s="10">
        <v>300</v>
      </c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x14ac:dyDescent="0.25">
      <c r="A19" s="8" t="s">
        <v>36</v>
      </c>
      <c r="B19" s="2">
        <v>0</v>
      </c>
      <c r="C19" s="15">
        <v>0</v>
      </c>
      <c r="D19" s="2">
        <v>0</v>
      </c>
      <c r="E19" s="9">
        <f t="shared" si="25"/>
        <v>0</v>
      </c>
      <c r="F19" s="9"/>
      <c r="G19" s="7">
        <v>0</v>
      </c>
      <c r="H19" s="7">
        <v>0</v>
      </c>
      <c r="I19" s="7">
        <v>0</v>
      </c>
      <c r="J19" s="9">
        <f t="shared" si="26"/>
        <v>0</v>
      </c>
      <c r="K19" s="9"/>
      <c r="L19" s="7">
        <v>0</v>
      </c>
      <c r="M19" s="7">
        <v>0</v>
      </c>
      <c r="N19" s="7">
        <v>0</v>
      </c>
      <c r="O19" s="9">
        <f t="shared" si="27"/>
        <v>0</v>
      </c>
      <c r="P19" s="9"/>
      <c r="Q19" s="7">
        <v>0</v>
      </c>
      <c r="R19" s="7">
        <v>0</v>
      </c>
      <c r="S19" s="7">
        <v>0</v>
      </c>
      <c r="T19" s="9">
        <f t="shared" si="28"/>
        <v>0</v>
      </c>
      <c r="U19" s="9"/>
      <c r="V19" s="7"/>
      <c r="W19" s="9">
        <f t="shared" si="29"/>
        <v>0</v>
      </c>
      <c r="X19" s="10">
        <v>500</v>
      </c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x14ac:dyDescent="0.25">
      <c r="A20" s="8" t="s">
        <v>37</v>
      </c>
      <c r="B20" s="15">
        <v>254.63</v>
      </c>
      <c r="C20" s="15">
        <v>0</v>
      </c>
      <c r="D20" s="2">
        <v>0</v>
      </c>
      <c r="E20" s="9">
        <f t="shared" si="25"/>
        <v>254.63</v>
      </c>
      <c r="F20" s="9"/>
      <c r="G20" s="7">
        <v>0</v>
      </c>
      <c r="H20" s="7">
        <v>0</v>
      </c>
      <c r="I20" s="7"/>
      <c r="J20" s="9">
        <f t="shared" si="26"/>
        <v>0</v>
      </c>
      <c r="K20" s="9"/>
      <c r="L20" s="7">
        <v>0</v>
      </c>
      <c r="M20" s="7">
        <v>0</v>
      </c>
      <c r="N20" s="7">
        <v>0</v>
      </c>
      <c r="O20" s="9">
        <f t="shared" si="27"/>
        <v>0</v>
      </c>
      <c r="P20" s="9"/>
      <c r="Q20" s="7">
        <v>0</v>
      </c>
      <c r="R20" s="7">
        <v>0</v>
      </c>
      <c r="S20" s="7">
        <v>0</v>
      </c>
      <c r="T20" s="9">
        <f t="shared" si="28"/>
        <v>0</v>
      </c>
      <c r="U20" s="9"/>
      <c r="V20" s="7"/>
      <c r="W20" s="9">
        <f t="shared" si="29"/>
        <v>254.63</v>
      </c>
      <c r="X20" s="10">
        <v>250</v>
      </c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5.75" customHeight="1" x14ac:dyDescent="0.25">
      <c r="A21" s="8" t="s">
        <v>38</v>
      </c>
      <c r="B21" s="2">
        <v>0</v>
      </c>
      <c r="C21" s="15">
        <v>0</v>
      </c>
      <c r="D21" s="2">
        <v>0</v>
      </c>
      <c r="E21" s="9">
        <f t="shared" si="25"/>
        <v>0</v>
      </c>
      <c r="F21" s="9"/>
      <c r="G21" s="7">
        <v>0</v>
      </c>
      <c r="H21" s="7">
        <v>0</v>
      </c>
      <c r="I21" s="7">
        <v>0</v>
      </c>
      <c r="J21" s="9">
        <f t="shared" si="26"/>
        <v>0</v>
      </c>
      <c r="K21" s="9"/>
      <c r="L21" s="7">
        <v>0</v>
      </c>
      <c r="M21" s="7">
        <v>0</v>
      </c>
      <c r="N21" s="7">
        <v>0</v>
      </c>
      <c r="O21" s="9">
        <f t="shared" si="27"/>
        <v>0</v>
      </c>
      <c r="P21" s="9"/>
      <c r="Q21" s="7">
        <v>0</v>
      </c>
      <c r="R21" s="7">
        <v>0</v>
      </c>
      <c r="S21" s="7">
        <v>0</v>
      </c>
      <c r="T21" s="9">
        <f t="shared" si="28"/>
        <v>0</v>
      </c>
      <c r="U21" s="9"/>
      <c r="V21" s="7"/>
      <c r="W21" s="9">
        <f t="shared" si="29"/>
        <v>0</v>
      </c>
      <c r="X21" s="10">
        <v>120</v>
      </c>
      <c r="Y21" s="2"/>
      <c r="Z21" s="2"/>
      <c r="AA21" s="16"/>
      <c r="AB21" s="2"/>
      <c r="AC21" s="2"/>
      <c r="AD21" s="2"/>
      <c r="AE21" s="2"/>
      <c r="AF21" s="2"/>
      <c r="AG21" s="2"/>
      <c r="AH21" s="17"/>
    </row>
    <row r="22" spans="1:34" ht="15.75" customHeight="1" x14ac:dyDescent="0.25">
      <c r="A22" s="8" t="s">
        <v>39</v>
      </c>
      <c r="B22" s="15">
        <v>639.80999999999995</v>
      </c>
      <c r="C22" s="15"/>
      <c r="D22" s="2"/>
      <c r="E22" s="9">
        <f t="shared" si="25"/>
        <v>639.80999999999995</v>
      </c>
      <c r="F22" s="9"/>
      <c r="G22" s="7">
        <v>0</v>
      </c>
      <c r="H22" s="7">
        <v>0</v>
      </c>
      <c r="I22" s="7">
        <v>0</v>
      </c>
      <c r="J22" s="9">
        <f t="shared" si="26"/>
        <v>0</v>
      </c>
      <c r="K22" s="9"/>
      <c r="L22" s="7">
        <v>0</v>
      </c>
      <c r="M22" s="7"/>
      <c r="N22" s="7">
        <v>0</v>
      </c>
      <c r="O22" s="9">
        <f t="shared" si="27"/>
        <v>0</v>
      </c>
      <c r="P22" s="9"/>
      <c r="Q22" s="7">
        <v>0</v>
      </c>
      <c r="R22" s="7">
        <v>0</v>
      </c>
      <c r="S22" s="7">
        <v>0</v>
      </c>
      <c r="T22" s="9">
        <f t="shared" si="28"/>
        <v>0</v>
      </c>
      <c r="U22" s="9"/>
      <c r="V22" s="7"/>
      <c r="W22" s="9">
        <f t="shared" si="29"/>
        <v>639.80999999999995</v>
      </c>
      <c r="X22" s="10">
        <v>750</v>
      </c>
      <c r="Y22" s="2"/>
      <c r="Z22" s="2"/>
      <c r="AA22" s="2"/>
      <c r="AB22" s="2"/>
      <c r="AC22" s="2"/>
      <c r="AD22" s="2"/>
      <c r="AE22" s="2"/>
      <c r="AF22" s="2"/>
      <c r="AG22" s="2"/>
      <c r="AH22" s="7"/>
    </row>
    <row r="23" spans="1:34" ht="15.75" customHeight="1" x14ac:dyDescent="0.25">
      <c r="A23" s="8" t="s">
        <v>40</v>
      </c>
      <c r="B23" s="2">
        <v>0</v>
      </c>
      <c r="C23" s="15">
        <v>0</v>
      </c>
      <c r="D23" s="2">
        <v>0</v>
      </c>
      <c r="E23" s="9">
        <f t="shared" si="25"/>
        <v>0</v>
      </c>
      <c r="F23" s="9"/>
      <c r="G23" s="7">
        <v>0</v>
      </c>
      <c r="H23" s="7">
        <v>0</v>
      </c>
      <c r="I23" s="7"/>
      <c r="J23" s="9">
        <f t="shared" si="26"/>
        <v>0</v>
      </c>
      <c r="K23" s="9"/>
      <c r="L23" s="7">
        <v>0</v>
      </c>
      <c r="M23" s="7">
        <v>0</v>
      </c>
      <c r="N23" s="7">
        <v>0</v>
      </c>
      <c r="O23" s="9">
        <f t="shared" si="27"/>
        <v>0</v>
      </c>
      <c r="P23" s="9"/>
      <c r="Q23" s="7">
        <v>0</v>
      </c>
      <c r="R23" s="7">
        <v>0</v>
      </c>
      <c r="S23" s="7">
        <v>0</v>
      </c>
      <c r="T23" s="9">
        <f t="shared" si="28"/>
        <v>0</v>
      </c>
      <c r="U23" s="9"/>
      <c r="V23" s="7"/>
      <c r="W23" s="9">
        <f t="shared" si="29"/>
        <v>0</v>
      </c>
      <c r="X23" s="10">
        <v>800</v>
      </c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15.75" customHeight="1" x14ac:dyDescent="0.25">
      <c r="A24" s="8" t="s">
        <v>41</v>
      </c>
      <c r="B24" s="15">
        <v>220</v>
      </c>
      <c r="C24" s="15">
        <v>0</v>
      </c>
      <c r="D24" s="2">
        <v>0</v>
      </c>
      <c r="E24" s="9">
        <f t="shared" si="25"/>
        <v>220</v>
      </c>
      <c r="F24" s="9"/>
      <c r="G24" s="7">
        <v>0</v>
      </c>
      <c r="H24" s="7"/>
      <c r="I24" s="7">
        <v>0</v>
      </c>
      <c r="J24" s="9">
        <f t="shared" si="26"/>
        <v>0</v>
      </c>
      <c r="K24" s="9"/>
      <c r="L24" s="7">
        <v>0</v>
      </c>
      <c r="M24" s="7">
        <v>0</v>
      </c>
      <c r="N24" s="7">
        <v>0</v>
      </c>
      <c r="O24" s="9">
        <f t="shared" si="27"/>
        <v>0</v>
      </c>
      <c r="P24" s="9"/>
      <c r="Q24" s="7">
        <v>0</v>
      </c>
      <c r="R24" s="7">
        <v>0</v>
      </c>
      <c r="S24" s="7">
        <v>0</v>
      </c>
      <c r="T24" s="9">
        <f t="shared" si="28"/>
        <v>0</v>
      </c>
      <c r="U24" s="9"/>
      <c r="V24" s="7"/>
      <c r="W24" s="9">
        <f t="shared" si="29"/>
        <v>220</v>
      </c>
      <c r="X24" s="10">
        <v>410</v>
      </c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15.75" customHeight="1" x14ac:dyDescent="0.25">
      <c r="A25" s="8" t="s">
        <v>42</v>
      </c>
      <c r="B25" s="15"/>
      <c r="C25" s="15">
        <v>0</v>
      </c>
      <c r="D25" s="2">
        <v>0</v>
      </c>
      <c r="E25" s="9">
        <f t="shared" si="25"/>
        <v>0</v>
      </c>
      <c r="F25" s="9"/>
      <c r="G25" s="7">
        <v>0</v>
      </c>
      <c r="H25" s="7">
        <v>0</v>
      </c>
      <c r="I25" s="7">
        <v>0</v>
      </c>
      <c r="J25" s="9">
        <f t="shared" si="26"/>
        <v>0</v>
      </c>
      <c r="K25" s="9"/>
      <c r="L25" s="7">
        <v>0</v>
      </c>
      <c r="M25" s="7">
        <v>0</v>
      </c>
      <c r="N25" s="7">
        <v>0</v>
      </c>
      <c r="O25" s="9">
        <f t="shared" si="27"/>
        <v>0</v>
      </c>
      <c r="P25" s="9"/>
      <c r="Q25" s="7">
        <v>0</v>
      </c>
      <c r="R25" s="7">
        <v>0</v>
      </c>
      <c r="S25" s="7">
        <v>0</v>
      </c>
      <c r="T25" s="9">
        <f t="shared" si="28"/>
        <v>0</v>
      </c>
      <c r="U25" s="9"/>
      <c r="V25" s="7"/>
      <c r="W25" s="9">
        <f t="shared" si="29"/>
        <v>0</v>
      </c>
      <c r="X25" s="10">
        <v>100</v>
      </c>
      <c r="Y25" s="2"/>
      <c r="Z25" s="2"/>
      <c r="AA25" s="16"/>
      <c r="AB25" s="2"/>
      <c r="AC25" s="2"/>
      <c r="AD25" s="2"/>
      <c r="AE25" s="2"/>
      <c r="AF25" s="2"/>
      <c r="AG25" s="2"/>
      <c r="AH25" s="2"/>
    </row>
    <row r="26" spans="1:34" ht="15.75" customHeight="1" x14ac:dyDescent="0.25">
      <c r="A26" s="8" t="s">
        <v>43</v>
      </c>
      <c r="B26" s="7">
        <v>0</v>
      </c>
      <c r="C26" s="15"/>
      <c r="D26" s="15"/>
      <c r="E26" s="9">
        <f t="shared" si="25"/>
        <v>0</v>
      </c>
      <c r="F26" s="9">
        <v>1543</v>
      </c>
      <c r="G26" s="7">
        <v>0</v>
      </c>
      <c r="H26" s="7">
        <v>0</v>
      </c>
      <c r="I26" s="7"/>
      <c r="J26" s="9">
        <f t="shared" si="26"/>
        <v>0</v>
      </c>
      <c r="K26" s="9">
        <v>1542</v>
      </c>
      <c r="L26" s="7">
        <v>0</v>
      </c>
      <c r="M26" s="7">
        <v>0</v>
      </c>
      <c r="N26" s="7"/>
      <c r="O26" s="9">
        <f t="shared" si="27"/>
        <v>0</v>
      </c>
      <c r="P26" s="9">
        <v>1543</v>
      </c>
      <c r="Q26" s="7">
        <v>0</v>
      </c>
      <c r="R26" s="7">
        <v>0</v>
      </c>
      <c r="S26" s="7">
        <v>0</v>
      </c>
      <c r="T26" s="9">
        <f t="shared" si="28"/>
        <v>0</v>
      </c>
      <c r="U26" s="9">
        <v>1542</v>
      </c>
      <c r="V26" s="7"/>
      <c r="W26" s="9">
        <f t="shared" si="29"/>
        <v>0</v>
      </c>
      <c r="X26" s="10">
        <v>6250</v>
      </c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15.75" customHeight="1" x14ac:dyDescent="0.25">
      <c r="A27" s="8" t="s">
        <v>44</v>
      </c>
      <c r="B27" s="7">
        <v>55.44</v>
      </c>
      <c r="C27" s="15"/>
      <c r="D27" s="7">
        <v>0</v>
      </c>
      <c r="E27" s="9">
        <f t="shared" si="25"/>
        <v>55.44</v>
      </c>
      <c r="F27" s="9"/>
      <c r="G27" s="7"/>
      <c r="H27" s="7"/>
      <c r="I27" s="7"/>
      <c r="J27" s="9">
        <f t="shared" si="26"/>
        <v>0</v>
      </c>
      <c r="K27" s="9"/>
      <c r="L27" s="7"/>
      <c r="M27" s="7">
        <v>0</v>
      </c>
      <c r="N27" s="7"/>
      <c r="O27" s="9">
        <f t="shared" si="27"/>
        <v>0</v>
      </c>
      <c r="P27" s="9"/>
      <c r="Q27" s="7">
        <v>0</v>
      </c>
      <c r="R27" s="7">
        <v>0</v>
      </c>
      <c r="S27" s="7">
        <v>0</v>
      </c>
      <c r="T27" s="9">
        <f t="shared" si="28"/>
        <v>0</v>
      </c>
      <c r="U27" s="9"/>
      <c r="V27" s="7"/>
      <c r="W27" s="9">
        <f t="shared" si="29"/>
        <v>55.44</v>
      </c>
      <c r="X27" s="10">
        <v>300</v>
      </c>
      <c r="Y27" s="2"/>
      <c r="Z27" s="2"/>
      <c r="AA27" s="15"/>
      <c r="AB27" s="2"/>
      <c r="AC27" s="2"/>
      <c r="AD27" s="2"/>
      <c r="AE27" s="2"/>
      <c r="AF27" s="2"/>
      <c r="AG27" s="2"/>
      <c r="AH27" s="2"/>
    </row>
    <row r="28" spans="1:34" ht="15.75" customHeight="1" x14ac:dyDescent="0.25">
      <c r="A28" s="8" t="s">
        <v>45</v>
      </c>
      <c r="B28" s="7"/>
      <c r="C28" s="15">
        <v>0</v>
      </c>
      <c r="D28" s="7"/>
      <c r="E28" s="9">
        <f t="shared" si="25"/>
        <v>0</v>
      </c>
      <c r="F28" s="9"/>
      <c r="G28" s="7"/>
      <c r="H28" s="7">
        <v>0</v>
      </c>
      <c r="I28" s="7"/>
      <c r="J28" s="9">
        <f t="shared" si="26"/>
        <v>0</v>
      </c>
      <c r="K28" s="9"/>
      <c r="L28" s="7">
        <v>0</v>
      </c>
      <c r="M28" s="7">
        <v>0</v>
      </c>
      <c r="N28" s="7">
        <v>0</v>
      </c>
      <c r="O28" s="9">
        <f t="shared" si="27"/>
        <v>0</v>
      </c>
      <c r="P28" s="9"/>
      <c r="Q28" s="7">
        <v>0</v>
      </c>
      <c r="R28" s="7">
        <v>0</v>
      </c>
      <c r="S28" s="7">
        <v>0</v>
      </c>
      <c r="T28" s="9">
        <f t="shared" si="28"/>
        <v>0</v>
      </c>
      <c r="U28" s="9"/>
      <c r="V28" s="7"/>
      <c r="W28" s="9">
        <f t="shared" si="29"/>
        <v>0</v>
      </c>
      <c r="X28" s="10">
        <v>200</v>
      </c>
      <c r="Y28" s="2"/>
      <c r="Z28" s="7"/>
      <c r="AA28" s="2"/>
      <c r="AB28" s="2"/>
      <c r="AC28" s="2"/>
      <c r="AD28" s="2"/>
      <c r="AE28" s="2"/>
      <c r="AF28" s="2"/>
      <c r="AG28" s="2"/>
      <c r="AH28" s="2"/>
    </row>
    <row r="29" spans="1:34" ht="15.75" customHeight="1" x14ac:dyDescent="0.25">
      <c r="A29" s="8" t="s">
        <v>46</v>
      </c>
      <c r="B29" s="7">
        <v>0</v>
      </c>
      <c r="C29" s="15">
        <v>0</v>
      </c>
      <c r="D29" s="7">
        <v>0</v>
      </c>
      <c r="E29" s="9">
        <f t="shared" si="25"/>
        <v>0</v>
      </c>
      <c r="F29" s="9"/>
      <c r="G29" s="7">
        <v>0</v>
      </c>
      <c r="H29" s="7"/>
      <c r="I29" s="7">
        <v>0</v>
      </c>
      <c r="J29" s="9">
        <f t="shared" si="26"/>
        <v>0</v>
      </c>
      <c r="K29" s="9"/>
      <c r="L29" s="7">
        <v>0</v>
      </c>
      <c r="M29" s="7">
        <v>0</v>
      </c>
      <c r="N29" s="7">
        <v>0</v>
      </c>
      <c r="O29" s="9">
        <f t="shared" si="27"/>
        <v>0</v>
      </c>
      <c r="P29" s="9"/>
      <c r="Q29" s="7">
        <v>0</v>
      </c>
      <c r="R29" s="7">
        <v>0</v>
      </c>
      <c r="S29" s="7">
        <v>0</v>
      </c>
      <c r="T29" s="9">
        <f t="shared" si="28"/>
        <v>0</v>
      </c>
      <c r="U29" s="9"/>
      <c r="V29" s="7"/>
      <c r="W29" s="9">
        <f t="shared" si="29"/>
        <v>0</v>
      </c>
      <c r="X29" s="10">
        <v>0</v>
      </c>
      <c r="Y29" s="2"/>
      <c r="Z29" s="7"/>
      <c r="AA29" s="2"/>
      <c r="AB29" s="2"/>
      <c r="AC29" s="2"/>
      <c r="AD29" s="2"/>
      <c r="AE29" s="2"/>
      <c r="AF29" s="2"/>
      <c r="AG29" s="2"/>
      <c r="AH29" s="2"/>
    </row>
    <row r="30" spans="1:34" ht="15.75" customHeight="1" x14ac:dyDescent="0.25">
      <c r="A30" s="8" t="s">
        <v>75</v>
      </c>
      <c r="B30" s="7">
        <v>18.25</v>
      </c>
      <c r="C30" s="15">
        <v>21</v>
      </c>
      <c r="D30" s="7">
        <v>0</v>
      </c>
      <c r="E30" s="9">
        <f t="shared" si="25"/>
        <v>39.25</v>
      </c>
      <c r="F30" s="9"/>
      <c r="G30" s="7">
        <v>0</v>
      </c>
      <c r="H30" s="7">
        <v>0</v>
      </c>
      <c r="I30" s="7">
        <v>0</v>
      </c>
      <c r="J30" s="9">
        <f t="shared" si="26"/>
        <v>0</v>
      </c>
      <c r="K30" s="9"/>
      <c r="L30" s="7">
        <v>0</v>
      </c>
      <c r="M30" s="7">
        <v>0</v>
      </c>
      <c r="N30" s="7">
        <v>0</v>
      </c>
      <c r="O30" s="9">
        <f t="shared" si="27"/>
        <v>0</v>
      </c>
      <c r="P30" s="9"/>
      <c r="Q30" s="7">
        <v>0</v>
      </c>
      <c r="R30" s="7">
        <v>0</v>
      </c>
      <c r="S30" s="7">
        <v>0</v>
      </c>
      <c r="T30" s="9">
        <f t="shared" si="28"/>
        <v>0</v>
      </c>
      <c r="U30" s="9"/>
      <c r="V30" s="7"/>
      <c r="W30" s="9">
        <f t="shared" si="29"/>
        <v>39.25</v>
      </c>
      <c r="X30" s="10">
        <v>0</v>
      </c>
      <c r="Y30" s="2"/>
      <c r="Z30" s="2"/>
      <c r="AA30" s="16"/>
      <c r="AB30" s="2"/>
      <c r="AC30" s="2"/>
      <c r="AD30" s="2"/>
      <c r="AE30" s="2"/>
      <c r="AF30" s="2"/>
      <c r="AG30" s="2"/>
      <c r="AH30" s="2"/>
    </row>
    <row r="31" spans="1:34" ht="15.75" customHeight="1" x14ac:dyDescent="0.25">
      <c r="A31" s="8" t="s">
        <v>47</v>
      </c>
      <c r="B31" s="7">
        <v>0</v>
      </c>
      <c r="C31" s="15">
        <v>0</v>
      </c>
      <c r="D31" s="7">
        <v>0</v>
      </c>
      <c r="E31" s="9">
        <f t="shared" si="25"/>
        <v>0</v>
      </c>
      <c r="F31" s="9"/>
      <c r="G31" s="7">
        <v>0</v>
      </c>
      <c r="H31" s="7">
        <v>0</v>
      </c>
      <c r="I31" s="7">
        <v>0</v>
      </c>
      <c r="J31" s="9">
        <f t="shared" si="26"/>
        <v>0</v>
      </c>
      <c r="K31" s="9"/>
      <c r="L31" s="7">
        <v>0</v>
      </c>
      <c r="M31" s="7"/>
      <c r="N31" s="7">
        <v>0</v>
      </c>
      <c r="O31" s="9">
        <f t="shared" si="27"/>
        <v>0</v>
      </c>
      <c r="P31" s="9"/>
      <c r="Q31" s="7">
        <v>0</v>
      </c>
      <c r="R31" s="7">
        <v>0</v>
      </c>
      <c r="S31" s="7">
        <v>0</v>
      </c>
      <c r="T31" s="9">
        <f t="shared" si="28"/>
        <v>0</v>
      </c>
      <c r="U31" s="9"/>
      <c r="V31" s="7"/>
      <c r="W31" s="9">
        <f t="shared" si="29"/>
        <v>0</v>
      </c>
      <c r="X31" s="10">
        <v>150</v>
      </c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15.75" customHeight="1" x14ac:dyDescent="0.25">
      <c r="A32" s="8" t="s">
        <v>48</v>
      </c>
      <c r="B32" s="7">
        <v>0</v>
      </c>
      <c r="C32" s="15">
        <v>0</v>
      </c>
      <c r="D32" s="7">
        <v>0</v>
      </c>
      <c r="E32" s="9">
        <f t="shared" si="25"/>
        <v>0</v>
      </c>
      <c r="F32" s="9">
        <f>SUM(B32:D32)</f>
        <v>0</v>
      </c>
      <c r="G32" s="7">
        <v>0</v>
      </c>
      <c r="H32" s="7">
        <v>0</v>
      </c>
      <c r="I32" s="7">
        <v>0</v>
      </c>
      <c r="J32" s="9">
        <f t="shared" si="26"/>
        <v>0</v>
      </c>
      <c r="K32" s="9"/>
      <c r="L32" s="7">
        <v>0</v>
      </c>
      <c r="M32" s="7"/>
      <c r="N32" s="7">
        <v>0</v>
      </c>
      <c r="O32" s="9">
        <f t="shared" si="27"/>
        <v>0</v>
      </c>
      <c r="P32" s="9"/>
      <c r="Q32" s="7">
        <v>0</v>
      </c>
      <c r="R32" s="7">
        <v>0</v>
      </c>
      <c r="S32" s="7">
        <v>0</v>
      </c>
      <c r="T32" s="9">
        <f t="shared" si="28"/>
        <v>0</v>
      </c>
      <c r="U32" s="9"/>
      <c r="V32" s="7"/>
      <c r="W32" s="9">
        <f t="shared" si="29"/>
        <v>0</v>
      </c>
      <c r="X32" s="10">
        <v>1200</v>
      </c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15.75" customHeight="1" x14ac:dyDescent="0.25">
      <c r="A33" s="8" t="s">
        <v>49</v>
      </c>
      <c r="B33" s="7">
        <v>0</v>
      </c>
      <c r="C33" s="15">
        <v>0</v>
      </c>
      <c r="D33" s="7">
        <v>0</v>
      </c>
      <c r="E33" s="9">
        <f t="shared" si="25"/>
        <v>0</v>
      </c>
      <c r="F33" s="9">
        <f>SUM(B33:E33)</f>
        <v>0</v>
      </c>
      <c r="G33" s="7"/>
      <c r="H33" s="7"/>
      <c r="I33" s="7"/>
      <c r="J33" s="9">
        <f t="shared" si="26"/>
        <v>0</v>
      </c>
      <c r="K33" s="9"/>
      <c r="L33" s="7"/>
      <c r="M33" s="7"/>
      <c r="N33" s="7"/>
      <c r="O33" s="9">
        <f t="shared" si="27"/>
        <v>0</v>
      </c>
      <c r="P33" s="9"/>
      <c r="Q33" s="7"/>
      <c r="R33" s="7"/>
      <c r="S33" s="7"/>
      <c r="T33" s="9">
        <f t="shared" si="28"/>
        <v>0</v>
      </c>
      <c r="U33" s="9"/>
      <c r="V33" s="7"/>
      <c r="W33" s="9">
        <f t="shared" si="29"/>
        <v>0</v>
      </c>
      <c r="X33" s="10">
        <v>300</v>
      </c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15.75" customHeight="1" x14ac:dyDescent="0.25">
      <c r="A34" s="8" t="s">
        <v>69</v>
      </c>
      <c r="B34" s="7"/>
      <c r="C34" s="15">
        <v>0</v>
      </c>
      <c r="D34" s="7">
        <v>0</v>
      </c>
      <c r="E34" s="9">
        <f t="shared" si="25"/>
        <v>0</v>
      </c>
      <c r="F34" s="9"/>
      <c r="G34" s="7">
        <v>0</v>
      </c>
      <c r="H34" s="7">
        <v>0</v>
      </c>
      <c r="I34" s="7"/>
      <c r="J34" s="9">
        <f t="shared" si="26"/>
        <v>0</v>
      </c>
      <c r="K34" s="9"/>
      <c r="L34" s="7">
        <v>0</v>
      </c>
      <c r="M34" s="7">
        <v>0</v>
      </c>
      <c r="N34" s="7">
        <v>0</v>
      </c>
      <c r="O34" s="9">
        <f t="shared" si="27"/>
        <v>0</v>
      </c>
      <c r="P34" s="9"/>
      <c r="Q34" s="7">
        <v>0</v>
      </c>
      <c r="R34" s="7">
        <v>0</v>
      </c>
      <c r="S34" s="7">
        <v>0</v>
      </c>
      <c r="T34" s="9">
        <f t="shared" si="28"/>
        <v>0</v>
      </c>
      <c r="U34" s="9"/>
      <c r="V34" s="7"/>
      <c r="W34" s="9">
        <f t="shared" si="29"/>
        <v>0</v>
      </c>
      <c r="X34" s="10">
        <v>500</v>
      </c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15.75" customHeight="1" x14ac:dyDescent="0.25">
      <c r="A35" s="8" t="s">
        <v>50</v>
      </c>
      <c r="B35" s="7"/>
      <c r="C35" s="15">
        <v>0</v>
      </c>
      <c r="D35" s="7">
        <v>0</v>
      </c>
      <c r="E35" s="9">
        <f t="shared" si="25"/>
        <v>0</v>
      </c>
      <c r="F35" s="9"/>
      <c r="G35" s="7">
        <v>0</v>
      </c>
      <c r="H35" s="7">
        <v>0</v>
      </c>
      <c r="I35" s="7">
        <v>0</v>
      </c>
      <c r="J35" s="9">
        <f t="shared" si="26"/>
        <v>0</v>
      </c>
      <c r="K35" s="9"/>
      <c r="L35" s="7">
        <v>0</v>
      </c>
      <c r="M35" s="7">
        <v>0</v>
      </c>
      <c r="N35" s="7">
        <v>0</v>
      </c>
      <c r="O35" s="9">
        <f t="shared" si="27"/>
        <v>0</v>
      </c>
      <c r="P35" s="9"/>
      <c r="Q35" s="7">
        <v>0</v>
      </c>
      <c r="R35" s="7">
        <v>0</v>
      </c>
      <c r="S35" s="7">
        <v>0</v>
      </c>
      <c r="T35" s="9">
        <f t="shared" si="28"/>
        <v>0</v>
      </c>
      <c r="U35" s="9"/>
      <c r="V35" s="7"/>
      <c r="W35" s="9">
        <f t="shared" si="29"/>
        <v>0</v>
      </c>
      <c r="X35" s="10">
        <v>400</v>
      </c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15.75" customHeight="1" x14ac:dyDescent="0.25">
      <c r="A36" s="8" t="s">
        <v>51</v>
      </c>
      <c r="B36" s="7">
        <v>40</v>
      </c>
      <c r="C36" s="15">
        <v>0</v>
      </c>
      <c r="D36" s="7">
        <v>0</v>
      </c>
      <c r="E36" s="9">
        <f t="shared" si="25"/>
        <v>40</v>
      </c>
      <c r="F36" s="9"/>
      <c r="G36" s="7">
        <v>0</v>
      </c>
      <c r="H36" s="7">
        <v>0</v>
      </c>
      <c r="I36" s="7">
        <v>0</v>
      </c>
      <c r="J36" s="9">
        <f t="shared" si="26"/>
        <v>0</v>
      </c>
      <c r="K36" s="9"/>
      <c r="L36" s="7">
        <v>0</v>
      </c>
      <c r="M36" s="7">
        <v>0</v>
      </c>
      <c r="N36" s="7">
        <v>0</v>
      </c>
      <c r="O36" s="9">
        <f t="shared" si="27"/>
        <v>0</v>
      </c>
      <c r="P36" s="9"/>
      <c r="Q36" s="7">
        <v>0</v>
      </c>
      <c r="R36" s="7">
        <v>0</v>
      </c>
      <c r="S36" s="7">
        <v>0</v>
      </c>
      <c r="T36" s="9">
        <f t="shared" si="28"/>
        <v>0</v>
      </c>
      <c r="U36" s="9"/>
      <c r="V36" s="7"/>
      <c r="W36" s="9">
        <f t="shared" si="29"/>
        <v>40</v>
      </c>
      <c r="X36" s="10">
        <v>50</v>
      </c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15.75" customHeight="1" x14ac:dyDescent="0.25">
      <c r="A37" s="8" t="s">
        <v>52</v>
      </c>
      <c r="B37" s="7">
        <v>0</v>
      </c>
      <c r="C37" s="15">
        <v>0</v>
      </c>
      <c r="D37" s="7">
        <v>0</v>
      </c>
      <c r="E37" s="9">
        <f t="shared" si="25"/>
        <v>0</v>
      </c>
      <c r="F37" s="9"/>
      <c r="G37" s="7">
        <v>0</v>
      </c>
      <c r="H37" s="7">
        <v>0</v>
      </c>
      <c r="I37" s="7">
        <v>0</v>
      </c>
      <c r="J37" s="9">
        <f t="shared" si="26"/>
        <v>0</v>
      </c>
      <c r="K37" s="9"/>
      <c r="L37" s="7">
        <v>0</v>
      </c>
      <c r="M37" s="7">
        <v>0</v>
      </c>
      <c r="N37" s="7">
        <v>0</v>
      </c>
      <c r="O37" s="9">
        <f t="shared" si="27"/>
        <v>0</v>
      </c>
      <c r="P37" s="9"/>
      <c r="Q37" s="7">
        <v>0</v>
      </c>
      <c r="R37" s="7">
        <v>0</v>
      </c>
      <c r="S37" s="7">
        <v>0</v>
      </c>
      <c r="T37" s="9">
        <f t="shared" si="28"/>
        <v>0</v>
      </c>
      <c r="U37" s="9"/>
      <c r="V37" s="7"/>
      <c r="W37" s="9">
        <f t="shared" si="29"/>
        <v>0</v>
      </c>
      <c r="X37" s="10">
        <v>1000</v>
      </c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15.75" customHeight="1" x14ac:dyDescent="0.25">
      <c r="A38" s="8" t="s">
        <v>53</v>
      </c>
      <c r="B38" s="7">
        <v>55.5</v>
      </c>
      <c r="C38" s="15">
        <v>55.5</v>
      </c>
      <c r="D38" s="7">
        <v>55.5</v>
      </c>
      <c r="E38" s="9">
        <f t="shared" si="25"/>
        <v>166.5</v>
      </c>
      <c r="F38" s="9"/>
      <c r="G38" s="7">
        <v>0</v>
      </c>
      <c r="H38" s="7">
        <v>0</v>
      </c>
      <c r="I38" s="7"/>
      <c r="J38" s="9">
        <f t="shared" si="26"/>
        <v>0</v>
      </c>
      <c r="K38" s="9"/>
      <c r="L38" s="7"/>
      <c r="M38" s="7">
        <v>0</v>
      </c>
      <c r="N38" s="7"/>
      <c r="O38" s="9">
        <f t="shared" si="27"/>
        <v>0</v>
      </c>
      <c r="P38" s="9"/>
      <c r="Q38" s="7">
        <v>0</v>
      </c>
      <c r="R38" s="7">
        <v>0</v>
      </c>
      <c r="S38" s="7">
        <v>0</v>
      </c>
      <c r="T38" s="9">
        <f t="shared" si="28"/>
        <v>0</v>
      </c>
      <c r="U38" s="9"/>
      <c r="V38" s="7"/>
      <c r="W38" s="9">
        <f t="shared" si="29"/>
        <v>166.5</v>
      </c>
      <c r="X38" s="10">
        <v>500</v>
      </c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15.75" customHeight="1" x14ac:dyDescent="0.25">
      <c r="A39" s="8" t="s">
        <v>54</v>
      </c>
      <c r="B39" s="7"/>
      <c r="C39" s="15"/>
      <c r="D39" s="7">
        <v>0</v>
      </c>
      <c r="E39" s="9">
        <f t="shared" si="25"/>
        <v>0</v>
      </c>
      <c r="F39" s="9"/>
      <c r="G39" s="7"/>
      <c r="H39" s="7">
        <v>0</v>
      </c>
      <c r="I39" s="7">
        <v>0</v>
      </c>
      <c r="J39" s="9">
        <f t="shared" si="26"/>
        <v>0</v>
      </c>
      <c r="K39" s="9"/>
      <c r="L39" s="7">
        <v>0</v>
      </c>
      <c r="M39" s="7">
        <v>0</v>
      </c>
      <c r="N39" s="7">
        <v>0</v>
      </c>
      <c r="O39" s="9">
        <f t="shared" si="27"/>
        <v>0</v>
      </c>
      <c r="P39" s="9"/>
      <c r="Q39" s="7">
        <v>0</v>
      </c>
      <c r="R39" s="7">
        <v>0</v>
      </c>
      <c r="S39" s="7">
        <v>0</v>
      </c>
      <c r="T39" s="9">
        <f t="shared" si="28"/>
        <v>0</v>
      </c>
      <c r="U39" s="9"/>
      <c r="V39" s="7"/>
      <c r="W39" s="9">
        <f t="shared" si="29"/>
        <v>0</v>
      </c>
      <c r="X39" s="10">
        <v>100</v>
      </c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15.75" customHeight="1" x14ac:dyDescent="0.25">
      <c r="A40" s="8" t="s">
        <v>70</v>
      </c>
      <c r="B40" s="7"/>
      <c r="C40" s="15"/>
      <c r="D40" s="7">
        <v>0</v>
      </c>
      <c r="E40" s="9">
        <f t="shared" si="25"/>
        <v>0</v>
      </c>
      <c r="F40" s="9"/>
      <c r="G40" s="7">
        <v>0</v>
      </c>
      <c r="H40" s="7"/>
      <c r="I40" s="7">
        <v>0</v>
      </c>
      <c r="J40" s="9">
        <f t="shared" si="26"/>
        <v>0</v>
      </c>
      <c r="K40" s="9"/>
      <c r="L40" s="7">
        <v>0</v>
      </c>
      <c r="M40" s="7">
        <v>0</v>
      </c>
      <c r="N40" s="7">
        <v>0</v>
      </c>
      <c r="O40" s="9">
        <f t="shared" si="27"/>
        <v>0</v>
      </c>
      <c r="P40" s="9"/>
      <c r="Q40" s="7">
        <v>0</v>
      </c>
      <c r="R40" s="7">
        <v>0</v>
      </c>
      <c r="S40" s="7">
        <v>0</v>
      </c>
      <c r="T40" s="9">
        <f t="shared" si="28"/>
        <v>0</v>
      </c>
      <c r="U40" s="9"/>
      <c r="V40" s="7"/>
      <c r="W40" s="9">
        <f t="shared" si="29"/>
        <v>0</v>
      </c>
      <c r="X40" s="10">
        <v>1000</v>
      </c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15.75" customHeight="1" x14ac:dyDescent="0.25">
      <c r="A41" s="8" t="s">
        <v>74</v>
      </c>
      <c r="B41" s="7">
        <v>29.98</v>
      </c>
      <c r="C41" s="15">
        <v>187</v>
      </c>
      <c r="D41" s="7">
        <v>0</v>
      </c>
      <c r="E41" s="9">
        <f t="shared" si="25"/>
        <v>216.98</v>
      </c>
      <c r="F41" s="9"/>
      <c r="G41" s="7"/>
      <c r="H41" s="7"/>
      <c r="I41" s="7"/>
      <c r="J41" s="9">
        <f t="shared" si="26"/>
        <v>0</v>
      </c>
      <c r="K41" s="9"/>
      <c r="L41" s="7">
        <v>0</v>
      </c>
      <c r="M41" s="7"/>
      <c r="N41" s="7"/>
      <c r="O41" s="9">
        <f t="shared" si="27"/>
        <v>0</v>
      </c>
      <c r="P41" s="9"/>
      <c r="Q41" s="7"/>
      <c r="R41" s="7"/>
      <c r="S41" s="7"/>
      <c r="T41" s="9">
        <f t="shared" si="28"/>
        <v>0</v>
      </c>
      <c r="U41" s="9"/>
      <c r="V41" s="7"/>
      <c r="W41" s="9">
        <f t="shared" si="29"/>
        <v>216.98</v>
      </c>
      <c r="X41" s="10">
        <v>2000</v>
      </c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15.75" customHeight="1" x14ac:dyDescent="0.25">
      <c r="A42" s="8" t="s">
        <v>55</v>
      </c>
      <c r="B42" s="7">
        <v>3000</v>
      </c>
      <c r="C42" s="15"/>
      <c r="D42" s="7"/>
      <c r="E42" s="9">
        <f t="shared" si="25"/>
        <v>3000</v>
      </c>
      <c r="F42" s="9"/>
      <c r="G42" s="7">
        <f t="shared" ref="G42:I42" si="30">SUM(G40:G41)</f>
        <v>0</v>
      </c>
      <c r="H42" s="7">
        <f t="shared" si="30"/>
        <v>0</v>
      </c>
      <c r="I42" s="7">
        <f t="shared" si="30"/>
        <v>0</v>
      </c>
      <c r="J42" s="9">
        <f t="shared" si="26"/>
        <v>0</v>
      </c>
      <c r="K42" s="9"/>
      <c r="L42" s="7"/>
      <c r="M42" s="7">
        <f>SUM(M34:M41)</f>
        <v>0</v>
      </c>
      <c r="N42" s="7">
        <v>0</v>
      </c>
      <c r="O42" s="9">
        <f t="shared" si="27"/>
        <v>0</v>
      </c>
      <c r="P42" s="9"/>
      <c r="Q42" s="7">
        <f t="shared" ref="Q42:S42" si="31">SUM(Q34:Q41)</f>
        <v>0</v>
      </c>
      <c r="R42" s="7">
        <f t="shared" si="31"/>
        <v>0</v>
      </c>
      <c r="S42" s="7">
        <f t="shared" si="31"/>
        <v>0</v>
      </c>
      <c r="T42" s="9">
        <f t="shared" si="28"/>
        <v>0</v>
      </c>
      <c r="U42" s="9"/>
      <c r="V42" s="7"/>
      <c r="W42" s="9">
        <f t="shared" si="29"/>
        <v>3000</v>
      </c>
      <c r="X42" s="10">
        <v>3000</v>
      </c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ht="15.75" customHeight="1" x14ac:dyDescent="0.25">
      <c r="A43" s="8" t="s">
        <v>56</v>
      </c>
      <c r="B43" s="7">
        <v>95.7</v>
      </c>
      <c r="C43" s="15">
        <v>48.5</v>
      </c>
      <c r="D43" s="7">
        <v>11.1</v>
      </c>
      <c r="E43" s="9">
        <f t="shared" si="25"/>
        <v>155.29999999999998</v>
      </c>
      <c r="F43" s="9"/>
      <c r="G43" s="7"/>
      <c r="H43" s="7"/>
      <c r="I43" s="7"/>
      <c r="J43" s="9">
        <f t="shared" si="26"/>
        <v>0</v>
      </c>
      <c r="K43" s="9"/>
      <c r="L43" s="7">
        <v>0</v>
      </c>
      <c r="M43" s="7"/>
      <c r="N43" s="7">
        <v>0</v>
      </c>
      <c r="O43" s="9">
        <f t="shared" si="27"/>
        <v>0</v>
      </c>
      <c r="P43" s="9"/>
      <c r="Q43" s="7">
        <v>0</v>
      </c>
      <c r="R43" s="7">
        <v>0</v>
      </c>
      <c r="S43" s="7">
        <v>0</v>
      </c>
      <c r="T43" s="9">
        <f t="shared" si="28"/>
        <v>0</v>
      </c>
      <c r="U43" s="9"/>
      <c r="V43" s="7"/>
      <c r="W43" s="9">
        <f t="shared" si="29"/>
        <v>155.29999999999998</v>
      </c>
      <c r="X43" s="10">
        <v>0</v>
      </c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1:34" ht="15.75" customHeight="1" x14ac:dyDescent="0.25">
      <c r="A44" s="18" t="s">
        <v>72</v>
      </c>
      <c r="B44" s="7">
        <v>393</v>
      </c>
      <c r="C44" s="15"/>
      <c r="D44" s="7"/>
      <c r="E44" s="9">
        <f t="shared" si="25"/>
        <v>393</v>
      </c>
      <c r="F44" s="7"/>
      <c r="G44" s="7"/>
      <c r="H44" s="7"/>
      <c r="I44" s="7"/>
      <c r="J44" s="9">
        <f t="shared" si="26"/>
        <v>0</v>
      </c>
      <c r="K44" s="7"/>
      <c r="L44" s="7">
        <f t="shared" ref="L44:N44" si="32">SUM(L43)</f>
        <v>0</v>
      </c>
      <c r="M44" s="7">
        <f t="shared" si="32"/>
        <v>0</v>
      </c>
      <c r="N44" s="7">
        <f t="shared" si="32"/>
        <v>0</v>
      </c>
      <c r="O44" s="9">
        <f t="shared" si="27"/>
        <v>0</v>
      </c>
      <c r="P44" s="7"/>
      <c r="Q44" s="7">
        <f t="shared" ref="Q44:S44" si="33">SUM(Q43)</f>
        <v>0</v>
      </c>
      <c r="R44" s="7">
        <f t="shared" si="33"/>
        <v>0</v>
      </c>
      <c r="S44" s="7">
        <f t="shared" si="33"/>
        <v>0</v>
      </c>
      <c r="T44" s="9">
        <f t="shared" si="28"/>
        <v>0</v>
      </c>
      <c r="U44" s="7"/>
      <c r="V44" s="7"/>
      <c r="W44" s="9">
        <f t="shared" si="29"/>
        <v>393</v>
      </c>
      <c r="X44" s="7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ht="15.75" customHeight="1" x14ac:dyDescent="0.3">
      <c r="A45" s="11" t="s">
        <v>57</v>
      </c>
      <c r="B45" s="12">
        <f t="shared" ref="B45:U45" si="34">SUM(B18:B44)</f>
        <v>4802.3100000000004</v>
      </c>
      <c r="C45" s="12">
        <f t="shared" si="34"/>
        <v>312</v>
      </c>
      <c r="D45" s="12">
        <f t="shared" si="34"/>
        <v>66.599999999999994</v>
      </c>
      <c r="E45" s="13">
        <f t="shared" si="34"/>
        <v>5180.9100000000008</v>
      </c>
      <c r="F45" s="13">
        <f t="shared" si="34"/>
        <v>1543</v>
      </c>
      <c r="G45" s="12">
        <f t="shared" si="34"/>
        <v>0</v>
      </c>
      <c r="H45" s="12">
        <f t="shared" si="34"/>
        <v>0</v>
      </c>
      <c r="I45" s="12">
        <f t="shared" si="34"/>
        <v>0</v>
      </c>
      <c r="J45" s="19">
        <f t="shared" si="34"/>
        <v>0</v>
      </c>
      <c r="K45" s="19">
        <f t="shared" si="34"/>
        <v>1542</v>
      </c>
      <c r="L45" s="12">
        <f t="shared" si="34"/>
        <v>0</v>
      </c>
      <c r="M45" s="12">
        <f t="shared" si="34"/>
        <v>0</v>
      </c>
      <c r="N45" s="12">
        <f t="shared" si="34"/>
        <v>0</v>
      </c>
      <c r="O45" s="19">
        <f t="shared" si="34"/>
        <v>0</v>
      </c>
      <c r="P45" s="19">
        <f t="shared" si="34"/>
        <v>1543</v>
      </c>
      <c r="Q45" s="12">
        <f t="shared" si="34"/>
        <v>0</v>
      </c>
      <c r="R45" s="12">
        <f t="shared" si="34"/>
        <v>0</v>
      </c>
      <c r="S45" s="12">
        <f t="shared" si="34"/>
        <v>0</v>
      </c>
      <c r="T45" s="19">
        <f t="shared" si="34"/>
        <v>0</v>
      </c>
      <c r="U45" s="19">
        <f t="shared" si="34"/>
        <v>1542</v>
      </c>
      <c r="V45" s="12"/>
      <c r="W45" s="13">
        <f t="shared" ref="W45:X45" si="35">SUM(W18:W44)</f>
        <v>5180.9100000000008</v>
      </c>
      <c r="X45" s="13">
        <f t="shared" si="35"/>
        <v>20180</v>
      </c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ht="15.75" customHeight="1" x14ac:dyDescent="0.3">
      <c r="A46" s="20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ht="15.75" customHeight="1" x14ac:dyDescent="0.3">
      <c r="A47" s="20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ht="15.75" customHeight="1" x14ac:dyDescent="0.25">
      <c r="A48" s="8" t="s">
        <v>58</v>
      </c>
      <c r="B48" s="7"/>
      <c r="C48" s="7"/>
      <c r="D48" s="7"/>
      <c r="E48" s="7"/>
      <c r="F48" s="7"/>
      <c r="G48" s="7"/>
      <c r="H48" s="7"/>
      <c r="I48" s="7"/>
      <c r="J48" s="7" t="s">
        <v>59</v>
      </c>
      <c r="K48" s="7"/>
      <c r="L48" s="7"/>
      <c r="M48" s="7"/>
      <c r="N48" s="7"/>
      <c r="O48" s="7"/>
      <c r="P48" s="7"/>
      <c r="Q48" s="7"/>
      <c r="R48" s="7"/>
      <c r="S48" s="21" t="s">
        <v>73</v>
      </c>
      <c r="T48" s="7"/>
      <c r="U48" s="7"/>
      <c r="V48" s="7">
        <f>W13-W45</f>
        <v>20142.14</v>
      </c>
      <c r="W48" s="7"/>
      <c r="X48" s="33">
        <v>20142.14</v>
      </c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ht="15.75" customHeight="1" x14ac:dyDescent="0.3">
      <c r="A49" s="8" t="s">
        <v>60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12"/>
      <c r="Q49" s="7"/>
      <c r="R49" s="7"/>
      <c r="S49" s="22" t="s">
        <v>71</v>
      </c>
      <c r="T49" s="7"/>
      <c r="U49" s="7"/>
      <c r="V49" s="7">
        <v>39929.82</v>
      </c>
      <c r="W49" s="7"/>
      <c r="X49" s="7">
        <v>39929.82</v>
      </c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15.75" customHeight="1" x14ac:dyDescent="0.3">
      <c r="A50" s="11" t="s">
        <v>61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23"/>
      <c r="T50" s="7"/>
      <c r="U50" s="7"/>
      <c r="V50" s="12">
        <f>SUM(V48:V49)</f>
        <v>60071.96</v>
      </c>
      <c r="W50" s="7"/>
      <c r="X50" s="36">
        <f>SUM(X48:X49)</f>
        <v>60071.96</v>
      </c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t="15.75" customHeight="1" x14ac:dyDescent="0.3">
      <c r="A51" s="2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23"/>
      <c r="T51" s="7"/>
      <c r="U51" s="7"/>
      <c r="V51" s="12"/>
      <c r="W51" s="7"/>
      <c r="X51" s="7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ht="15.75" customHeight="1" x14ac:dyDescent="0.3">
      <c r="A52" s="24" t="s">
        <v>62</v>
      </c>
      <c r="B52" s="25"/>
      <c r="C52" s="6"/>
      <c r="D52" s="25"/>
      <c r="E52" s="6"/>
      <c r="F52" s="25"/>
      <c r="G52" s="7"/>
      <c r="H52" s="25"/>
      <c r="I52" s="6"/>
      <c r="J52" s="25"/>
      <c r="K52" s="25"/>
      <c r="L52" s="7"/>
      <c r="M52" s="7"/>
      <c r="N52" s="7"/>
      <c r="O52" s="7"/>
      <c r="P52" s="7"/>
      <c r="Q52" s="7"/>
      <c r="R52" s="7"/>
      <c r="T52" s="12"/>
      <c r="U52" s="7"/>
      <c r="V52" s="25"/>
      <c r="W52" s="6"/>
      <c r="X52" s="6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1:34" ht="15.75" customHeight="1" x14ac:dyDescent="0.25">
      <c r="A53" s="34" t="s">
        <v>77</v>
      </c>
      <c r="B53" s="17"/>
      <c r="C53" s="6"/>
      <c r="D53" s="25"/>
      <c r="E53" s="6"/>
      <c r="F53" s="25"/>
      <c r="G53" s="6"/>
      <c r="H53" s="25"/>
      <c r="I53" s="6"/>
      <c r="J53" s="25" t="s">
        <v>63</v>
      </c>
      <c r="K53" s="25"/>
      <c r="L53" s="7"/>
      <c r="M53" s="7"/>
      <c r="N53" s="7"/>
      <c r="O53" s="7"/>
      <c r="P53" s="7"/>
      <c r="Q53" s="7"/>
      <c r="R53" s="7"/>
      <c r="S53" s="22" t="s">
        <v>76</v>
      </c>
      <c r="T53" s="17"/>
      <c r="U53" s="7"/>
      <c r="V53" s="17">
        <v>22632.71</v>
      </c>
      <c r="W53" s="6"/>
      <c r="X53" s="35">
        <v>22632.71</v>
      </c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ht="15.75" customHeight="1" x14ac:dyDescent="0.25">
      <c r="A54" s="34" t="s">
        <v>78</v>
      </c>
      <c r="B54" s="7"/>
      <c r="C54" s="7"/>
      <c r="D54" s="7"/>
      <c r="E54" s="7"/>
      <c r="F54" s="7"/>
      <c r="G54" s="6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22" t="s">
        <v>76</v>
      </c>
      <c r="T54" s="7"/>
      <c r="U54" s="7"/>
      <c r="V54" s="7">
        <v>37439.25</v>
      </c>
      <c r="W54" s="6"/>
      <c r="X54" s="7">
        <v>37439.25</v>
      </c>
      <c r="Y54" s="2"/>
      <c r="Z54" s="15"/>
      <c r="AA54" s="2"/>
      <c r="AB54" s="2"/>
      <c r="AC54" s="2"/>
      <c r="AD54" s="2"/>
      <c r="AE54" s="2"/>
      <c r="AF54" s="2"/>
      <c r="AG54" s="2"/>
      <c r="AH54" s="2"/>
    </row>
    <row r="55" spans="1:34" ht="15.75" customHeight="1" x14ac:dyDescent="0.3">
      <c r="A55" s="37" t="s">
        <v>79</v>
      </c>
      <c r="B55" s="12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26"/>
      <c r="T55" s="12"/>
      <c r="U55" s="7"/>
      <c r="V55" s="12" t="e">
        <f>SUM(V53+V54+#REF!)</f>
        <v>#REF!</v>
      </c>
      <c r="W55" s="7"/>
      <c r="X55" s="36">
        <f>SUM(X53:X54)</f>
        <v>60071.96</v>
      </c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ht="15.75" customHeight="1" x14ac:dyDescent="0.25">
      <c r="A56" s="2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26"/>
      <c r="T56" s="7"/>
      <c r="U56" s="7"/>
      <c r="V56" s="7"/>
      <c r="W56" s="7"/>
      <c r="X56" s="7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ht="15.75" customHeight="1" x14ac:dyDescent="0.25">
      <c r="A57" s="2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26"/>
      <c r="T57" s="7"/>
      <c r="U57" s="7"/>
      <c r="V57" s="7"/>
      <c r="W57" s="7"/>
      <c r="X57" s="7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1:34" ht="15.75" customHeight="1" x14ac:dyDescent="0.25">
      <c r="A58" s="2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26"/>
      <c r="T58" s="7"/>
      <c r="U58" s="7"/>
      <c r="V58" s="7"/>
      <c r="W58" s="7"/>
      <c r="X58" s="7"/>
      <c r="Y58" s="2"/>
      <c r="Z58" s="2"/>
      <c r="AA58" s="2"/>
      <c r="AB58" s="2"/>
      <c r="AC58" s="2"/>
      <c r="AE58" s="2"/>
      <c r="AF58" s="2"/>
      <c r="AG58" s="2"/>
      <c r="AH58" s="2"/>
    </row>
    <row r="59" spans="1:34" ht="15.75" customHeight="1" x14ac:dyDescent="0.25">
      <c r="A59" s="2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 t="s">
        <v>64</v>
      </c>
      <c r="O59" s="7"/>
      <c r="P59" s="7"/>
      <c r="Q59" s="7"/>
      <c r="R59" s="7"/>
      <c r="S59" s="7"/>
      <c r="T59" s="7"/>
      <c r="U59" s="7"/>
      <c r="V59" s="7"/>
      <c r="W59" s="7"/>
      <c r="X59" s="7"/>
      <c r="Y59" s="2"/>
      <c r="Z59" s="2"/>
      <c r="AA59" s="2"/>
      <c r="AB59" s="2"/>
      <c r="AC59" s="2"/>
      <c r="AE59" s="2"/>
      <c r="AF59" s="2"/>
      <c r="AG59" s="2"/>
      <c r="AH59" s="2"/>
    </row>
    <row r="60" spans="1:34" ht="15.75" customHeight="1" x14ac:dyDescent="0.25">
      <c r="A60" s="2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2"/>
      <c r="Z60" s="2"/>
      <c r="AA60" s="2"/>
      <c r="AB60" s="2"/>
      <c r="AC60" s="2"/>
      <c r="AE60" s="2"/>
      <c r="AF60" s="2"/>
      <c r="AG60" s="2"/>
      <c r="AH60" s="2"/>
    </row>
    <row r="61" spans="1:34" ht="15.75" customHeight="1" x14ac:dyDescent="0.25">
      <c r="A61" s="2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2"/>
      <c r="Z61" s="2"/>
      <c r="AA61" s="2"/>
      <c r="AB61" s="2"/>
      <c r="AC61" s="2"/>
      <c r="AE61" s="2"/>
      <c r="AF61" s="2"/>
      <c r="AG61" s="2"/>
      <c r="AH61" s="2"/>
    </row>
    <row r="62" spans="1:34" ht="15.75" customHeight="1" x14ac:dyDescent="0.25">
      <c r="A62" s="2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ht="15.75" customHeight="1" x14ac:dyDescent="0.25">
      <c r="A63" s="2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1:34" ht="15.75" customHeight="1" x14ac:dyDescent="0.25">
      <c r="A64" s="2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ht="15.75" customHeight="1" x14ac:dyDescent="0.25">
      <c r="A65" s="2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ht="15.75" customHeight="1" x14ac:dyDescent="0.25">
      <c r="A66" s="2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ht="15.75" customHeight="1" x14ac:dyDescent="0.25">
      <c r="A67" s="2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ht="15.75" customHeight="1" x14ac:dyDescent="0.25">
      <c r="A68" s="2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ht="15.75" customHeight="1" x14ac:dyDescent="0.25">
      <c r="A69" s="2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ht="15.75" customHeight="1" x14ac:dyDescent="0.25">
      <c r="A70" s="2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ht="15.75" customHeight="1" x14ac:dyDescent="0.25">
      <c r="A71" s="2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ht="15.75" customHeight="1" x14ac:dyDescent="0.25">
      <c r="A72" s="2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1:34" ht="15.75" customHeight="1" x14ac:dyDescent="0.25">
      <c r="A73" s="2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ht="15.75" customHeight="1" x14ac:dyDescent="0.25">
      <c r="A74" s="2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ht="15.75" customHeight="1" x14ac:dyDescent="0.25">
      <c r="A75" s="2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ht="15.75" customHeight="1" x14ac:dyDescent="0.25">
      <c r="A76" s="2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ht="15.75" customHeight="1" x14ac:dyDescent="0.25">
      <c r="A77" s="2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ht="15.75" customHeight="1" x14ac:dyDescent="0.25">
      <c r="A78" s="2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ht="15.75" customHeight="1" x14ac:dyDescent="0.25">
      <c r="A79" s="2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1:34" ht="15.75" customHeight="1" x14ac:dyDescent="0.25">
      <c r="A80" s="2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ht="15.75" customHeight="1" x14ac:dyDescent="0.25">
      <c r="A81" s="2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ht="15.75" customHeight="1" x14ac:dyDescent="0.25">
      <c r="A82" s="2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ht="15.75" customHeight="1" x14ac:dyDescent="0.25">
      <c r="A83" s="2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ht="15.75" customHeight="1" x14ac:dyDescent="0.25">
      <c r="A84" s="2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ht="15.75" customHeight="1" x14ac:dyDescent="0.25">
      <c r="A85" s="2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ht="15.75" customHeight="1" x14ac:dyDescent="0.25">
      <c r="A86" s="2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ht="15.75" customHeight="1" x14ac:dyDescent="0.25">
      <c r="A87" s="2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ht="15.75" customHeight="1" x14ac:dyDescent="0.25">
      <c r="A88" s="2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ht="15.75" customHeight="1" x14ac:dyDescent="0.25">
      <c r="A89" s="2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ht="15.75" customHeight="1" x14ac:dyDescent="0.25">
      <c r="A90" s="2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1:34" ht="15.75" customHeight="1" x14ac:dyDescent="0.25">
      <c r="A91" s="2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ht="15.75" customHeight="1" x14ac:dyDescent="0.25">
      <c r="A92" s="2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ht="15.75" customHeight="1" x14ac:dyDescent="0.25">
      <c r="A93" s="2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ht="15.75" customHeight="1" x14ac:dyDescent="0.25">
      <c r="A94" s="2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ht="15.75" customHeight="1" x14ac:dyDescent="0.25">
      <c r="A95" s="2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ht="15.75" customHeight="1" x14ac:dyDescent="0.25">
      <c r="A96" s="2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34" ht="15.75" customHeight="1" x14ac:dyDescent="0.25">
      <c r="A97" s="2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1:34" ht="15.75" customHeight="1" x14ac:dyDescent="0.25">
      <c r="A98" s="2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ht="15.75" customHeight="1" x14ac:dyDescent="0.25">
      <c r="A99" s="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:34" ht="15.75" customHeight="1" x14ac:dyDescent="0.25">
      <c r="A100" s="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:34" ht="15.75" customHeight="1" x14ac:dyDescent="0.25">
      <c r="A101" s="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:34" ht="15.75" customHeight="1" x14ac:dyDescent="0.25">
      <c r="A102" s="2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:34" ht="15.75" customHeight="1" x14ac:dyDescent="0.25">
      <c r="A103" s="2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34" ht="15.75" customHeight="1" x14ac:dyDescent="0.25">
      <c r="A104" s="2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:34" ht="15.75" customHeight="1" x14ac:dyDescent="0.25">
      <c r="A105" s="2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:34" ht="15.75" customHeight="1" x14ac:dyDescent="0.25">
      <c r="A106" s="2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:34" ht="15.75" customHeight="1" x14ac:dyDescent="0.25">
      <c r="A107" s="2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:34" ht="15.75" customHeight="1" x14ac:dyDescent="0.25">
      <c r="A108" s="2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4" ht="15.75" customHeight="1" x14ac:dyDescent="0.25">
      <c r="A109" s="2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:34" ht="15.75" customHeight="1" x14ac:dyDescent="0.25">
      <c r="A110" s="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1:34" ht="15.75" customHeight="1" x14ac:dyDescent="0.25">
      <c r="A111" s="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:34" ht="15.75" customHeight="1" x14ac:dyDescent="0.25">
      <c r="A112" s="2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:34" ht="15.75" customHeight="1" x14ac:dyDescent="0.25">
      <c r="A113" s="2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:34" ht="15.75" customHeight="1" x14ac:dyDescent="0.25">
      <c r="A114" s="2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:34" ht="15.75" customHeight="1" x14ac:dyDescent="0.25">
      <c r="A115" s="2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:34" ht="15.75" customHeight="1" x14ac:dyDescent="0.25">
      <c r="A116" s="2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:34" ht="15.75" customHeight="1" x14ac:dyDescent="0.25">
      <c r="A117" s="2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 ht="15.75" customHeight="1" x14ac:dyDescent="0.25">
      <c r="A118" s="2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:34" ht="15.75" customHeight="1" x14ac:dyDescent="0.25">
      <c r="A119" s="2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2"/>
      <c r="Z119" s="2"/>
      <c r="AA119" s="2"/>
      <c r="AB119" s="2"/>
      <c r="AC119" s="2"/>
      <c r="AD119" s="2"/>
      <c r="AE119" s="2"/>
      <c r="AF119" s="2"/>
      <c r="AG119" s="2"/>
      <c r="AH119" s="2"/>
    </row>
    <row r="120" spans="1:34" ht="15.75" customHeight="1" x14ac:dyDescent="0.25">
      <c r="A120" s="2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 ht="15.75" customHeight="1" x14ac:dyDescent="0.25">
      <c r="A121" s="2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2"/>
      <c r="Z121" s="2"/>
      <c r="AA121" s="2"/>
      <c r="AB121" s="2"/>
      <c r="AC121" s="2"/>
      <c r="AD121" s="2"/>
      <c r="AE121" s="2"/>
      <c r="AF121" s="2"/>
      <c r="AG121" s="2"/>
      <c r="AH121" s="2"/>
    </row>
    <row r="122" spans="1:34" ht="15.75" customHeight="1" x14ac:dyDescent="0.25">
      <c r="A122" s="2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:34" ht="15.75" customHeight="1" x14ac:dyDescent="0.25">
      <c r="A123" s="2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2"/>
      <c r="Z123" s="2"/>
      <c r="AA123" s="2"/>
      <c r="AB123" s="2"/>
      <c r="AC123" s="2"/>
      <c r="AD123" s="2"/>
      <c r="AE123" s="2"/>
      <c r="AF123" s="2"/>
      <c r="AG123" s="2"/>
      <c r="AH123" s="2"/>
    </row>
    <row r="124" spans="1:34" ht="15.75" customHeight="1" x14ac:dyDescent="0.25">
      <c r="A124" s="2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2"/>
      <c r="Z124" s="2"/>
      <c r="AA124" s="2"/>
      <c r="AB124" s="2"/>
      <c r="AC124" s="2"/>
      <c r="AD124" s="2"/>
      <c r="AE124" s="2"/>
      <c r="AF124" s="2"/>
      <c r="AG124" s="2"/>
      <c r="AH124" s="2"/>
    </row>
    <row r="125" spans="1:34" ht="15.75" customHeight="1" x14ac:dyDescent="0.25">
      <c r="A125" s="2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2"/>
      <c r="Z125" s="2"/>
      <c r="AA125" s="2"/>
      <c r="AB125" s="2"/>
      <c r="AC125" s="2"/>
      <c r="AD125" s="2"/>
      <c r="AE125" s="2"/>
      <c r="AF125" s="2"/>
      <c r="AG125" s="2"/>
      <c r="AH125" s="2"/>
    </row>
    <row r="126" spans="1:34" ht="15.75" customHeight="1" x14ac:dyDescent="0.25">
      <c r="A126" s="2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2"/>
      <c r="Z126" s="2"/>
      <c r="AA126" s="2"/>
      <c r="AB126" s="2"/>
      <c r="AC126" s="2"/>
      <c r="AD126" s="2"/>
      <c r="AE126" s="2"/>
      <c r="AF126" s="2"/>
      <c r="AG126" s="2"/>
      <c r="AH126" s="2"/>
    </row>
    <row r="127" spans="1:34" ht="15.75" customHeight="1" x14ac:dyDescent="0.25">
      <c r="A127" s="2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2"/>
      <c r="Z127" s="2"/>
      <c r="AA127" s="2"/>
      <c r="AB127" s="2"/>
      <c r="AC127" s="2"/>
      <c r="AD127" s="2"/>
      <c r="AE127" s="2"/>
      <c r="AF127" s="2"/>
      <c r="AG127" s="2"/>
      <c r="AH127" s="2"/>
    </row>
    <row r="128" spans="1:34" ht="15.75" customHeight="1" x14ac:dyDescent="0.25">
      <c r="A128" s="2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2"/>
      <c r="Z128" s="2"/>
      <c r="AA128" s="2"/>
      <c r="AB128" s="2"/>
      <c r="AC128" s="2"/>
      <c r="AD128" s="2"/>
      <c r="AE128" s="2"/>
      <c r="AF128" s="2"/>
      <c r="AG128" s="2"/>
      <c r="AH128" s="2"/>
    </row>
    <row r="129" spans="1:34" ht="15.75" customHeight="1" x14ac:dyDescent="0.25">
      <c r="A129" s="2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2"/>
      <c r="Z129" s="2"/>
      <c r="AA129" s="2"/>
      <c r="AB129" s="2"/>
      <c r="AC129" s="2"/>
      <c r="AD129" s="2"/>
      <c r="AE129" s="2"/>
      <c r="AF129" s="2"/>
      <c r="AG129" s="2"/>
      <c r="AH129" s="2"/>
    </row>
    <row r="130" spans="1:34" ht="15.75" customHeight="1" x14ac:dyDescent="0.25">
      <c r="A130" s="2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2"/>
      <c r="Z130" s="2"/>
      <c r="AA130" s="2"/>
      <c r="AB130" s="2"/>
      <c r="AC130" s="2"/>
      <c r="AD130" s="2"/>
      <c r="AE130" s="2"/>
      <c r="AF130" s="2"/>
      <c r="AG130" s="2"/>
      <c r="AH130" s="2"/>
    </row>
    <row r="131" spans="1:34" ht="15.75" customHeight="1" x14ac:dyDescent="0.25">
      <c r="A131" s="2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2"/>
      <c r="Z131" s="2"/>
      <c r="AA131" s="2"/>
      <c r="AB131" s="2"/>
      <c r="AC131" s="2"/>
      <c r="AD131" s="2"/>
      <c r="AE131" s="2"/>
      <c r="AF131" s="2"/>
      <c r="AG131" s="2"/>
      <c r="AH131" s="2"/>
    </row>
    <row r="132" spans="1:34" ht="15.75" customHeight="1" x14ac:dyDescent="0.25">
      <c r="A132" s="2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2"/>
      <c r="Z132" s="2"/>
      <c r="AA132" s="2"/>
      <c r="AB132" s="2"/>
      <c r="AC132" s="2"/>
      <c r="AD132" s="2"/>
      <c r="AE132" s="2"/>
      <c r="AF132" s="2"/>
      <c r="AG132" s="2"/>
      <c r="AH132" s="2"/>
    </row>
    <row r="133" spans="1:34" ht="15.75" customHeight="1" x14ac:dyDescent="0.25">
      <c r="A133" s="2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2"/>
      <c r="Z133" s="2"/>
      <c r="AA133" s="2"/>
      <c r="AB133" s="2"/>
      <c r="AC133" s="2"/>
      <c r="AD133" s="2"/>
      <c r="AE133" s="2"/>
      <c r="AF133" s="2"/>
      <c r="AG133" s="2"/>
      <c r="AH133" s="2"/>
    </row>
    <row r="134" spans="1:34" ht="15.75" customHeight="1" x14ac:dyDescent="0.25">
      <c r="A134" s="2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2"/>
      <c r="Z134" s="2"/>
      <c r="AA134" s="2"/>
      <c r="AB134" s="2"/>
      <c r="AC134" s="2"/>
      <c r="AD134" s="2"/>
      <c r="AE134" s="2"/>
      <c r="AF134" s="2"/>
      <c r="AG134" s="2"/>
      <c r="AH134" s="2"/>
    </row>
    <row r="135" spans="1:34" ht="15.75" customHeight="1" x14ac:dyDescent="0.25">
      <c r="A135" s="2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2"/>
      <c r="Z135" s="2"/>
      <c r="AA135" s="2"/>
      <c r="AB135" s="2"/>
      <c r="AC135" s="2"/>
      <c r="AD135" s="2"/>
      <c r="AE135" s="2"/>
      <c r="AF135" s="2"/>
      <c r="AG135" s="2"/>
      <c r="AH135" s="2"/>
    </row>
    <row r="136" spans="1:34" ht="15.75" customHeight="1" x14ac:dyDescent="0.25">
      <c r="A136" s="2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2"/>
      <c r="Z136" s="2"/>
      <c r="AA136" s="2"/>
      <c r="AB136" s="2"/>
      <c r="AC136" s="2"/>
      <c r="AD136" s="2"/>
      <c r="AE136" s="2"/>
      <c r="AF136" s="2"/>
      <c r="AG136" s="2"/>
      <c r="AH136" s="2"/>
    </row>
    <row r="137" spans="1:34" ht="15.75" customHeight="1" x14ac:dyDescent="0.25">
      <c r="A137" s="2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2"/>
      <c r="Z137" s="2"/>
      <c r="AA137" s="2"/>
      <c r="AB137" s="2"/>
      <c r="AC137" s="2"/>
      <c r="AD137" s="2"/>
      <c r="AE137" s="2"/>
      <c r="AF137" s="2"/>
      <c r="AG137" s="2"/>
      <c r="AH137" s="2"/>
    </row>
    <row r="138" spans="1:34" ht="15.75" customHeight="1" x14ac:dyDescent="0.25">
      <c r="A138" s="2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2"/>
      <c r="Z138" s="2"/>
      <c r="AA138" s="2"/>
      <c r="AB138" s="2"/>
      <c r="AC138" s="2"/>
      <c r="AD138" s="2"/>
      <c r="AE138" s="2"/>
      <c r="AF138" s="2"/>
      <c r="AG138" s="2"/>
      <c r="AH138" s="2"/>
    </row>
    <row r="139" spans="1:34" ht="15.75" customHeight="1" x14ac:dyDescent="0.25">
      <c r="A139" s="2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2"/>
      <c r="Z139" s="2"/>
      <c r="AA139" s="2"/>
      <c r="AB139" s="2"/>
      <c r="AC139" s="2"/>
      <c r="AD139" s="2"/>
      <c r="AE139" s="2"/>
      <c r="AF139" s="2"/>
      <c r="AG139" s="2"/>
      <c r="AH139" s="2"/>
    </row>
    <row r="140" spans="1:34" ht="15.75" customHeight="1" x14ac:dyDescent="0.25">
      <c r="A140" s="2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2"/>
      <c r="Z140" s="2"/>
      <c r="AA140" s="2"/>
      <c r="AB140" s="2"/>
      <c r="AC140" s="2"/>
      <c r="AD140" s="2"/>
      <c r="AE140" s="2"/>
      <c r="AF140" s="2"/>
      <c r="AG140" s="2"/>
      <c r="AH140" s="2"/>
    </row>
    <row r="141" spans="1:34" ht="15.75" customHeight="1" x14ac:dyDescent="0.25">
      <c r="A141" s="2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2"/>
      <c r="Z141" s="2"/>
      <c r="AA141" s="2"/>
      <c r="AB141" s="2"/>
      <c r="AC141" s="2"/>
      <c r="AD141" s="2"/>
      <c r="AE141" s="2"/>
      <c r="AF141" s="2"/>
      <c r="AG141" s="2"/>
      <c r="AH141" s="2"/>
    </row>
    <row r="142" spans="1:34" ht="15.75" customHeight="1" x14ac:dyDescent="0.25">
      <c r="A142" s="2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2"/>
      <c r="Z142" s="2"/>
      <c r="AA142" s="2"/>
      <c r="AB142" s="2"/>
      <c r="AC142" s="2"/>
      <c r="AD142" s="2"/>
      <c r="AE142" s="2"/>
      <c r="AF142" s="2"/>
      <c r="AG142" s="2"/>
      <c r="AH142" s="2"/>
    </row>
    <row r="143" spans="1:34" ht="15.75" customHeight="1" x14ac:dyDescent="0.25">
      <c r="A143" s="2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2"/>
      <c r="Z143" s="2"/>
      <c r="AA143" s="2"/>
      <c r="AB143" s="2"/>
      <c r="AC143" s="2"/>
      <c r="AD143" s="2"/>
      <c r="AE143" s="2"/>
      <c r="AF143" s="2"/>
      <c r="AG143" s="2"/>
      <c r="AH143" s="2"/>
    </row>
    <row r="144" spans="1:34" ht="15.75" customHeight="1" x14ac:dyDescent="0.25">
      <c r="A144" s="2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2"/>
      <c r="Z144" s="2"/>
      <c r="AA144" s="2"/>
      <c r="AB144" s="2"/>
      <c r="AC144" s="2"/>
      <c r="AD144" s="2"/>
      <c r="AE144" s="2"/>
      <c r="AF144" s="2"/>
      <c r="AG144" s="2"/>
      <c r="AH144" s="2"/>
    </row>
    <row r="145" spans="1:34" ht="15.75" customHeight="1" x14ac:dyDescent="0.25">
      <c r="A145" s="2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2"/>
      <c r="Z145" s="2"/>
      <c r="AA145" s="2"/>
      <c r="AB145" s="2"/>
      <c r="AC145" s="2"/>
      <c r="AD145" s="2"/>
      <c r="AE145" s="2"/>
      <c r="AF145" s="2"/>
      <c r="AG145" s="2"/>
      <c r="AH145" s="2"/>
    </row>
    <row r="146" spans="1:34" ht="15.75" customHeight="1" x14ac:dyDescent="0.25">
      <c r="A146" s="2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2"/>
      <c r="Z146" s="2"/>
      <c r="AA146" s="2"/>
      <c r="AB146" s="2"/>
      <c r="AC146" s="2"/>
      <c r="AD146" s="2"/>
      <c r="AE146" s="2"/>
      <c r="AF146" s="2"/>
      <c r="AG146" s="2"/>
      <c r="AH146" s="2"/>
    </row>
    <row r="147" spans="1:34" ht="15.75" customHeight="1" x14ac:dyDescent="0.25">
      <c r="A147" s="2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2"/>
      <c r="Z147" s="2"/>
      <c r="AA147" s="2"/>
      <c r="AB147" s="2"/>
      <c r="AC147" s="2"/>
      <c r="AD147" s="2"/>
      <c r="AE147" s="2"/>
      <c r="AF147" s="2"/>
      <c r="AG147" s="2"/>
      <c r="AH147" s="2"/>
    </row>
    <row r="148" spans="1:34" ht="15.75" customHeight="1" x14ac:dyDescent="0.25">
      <c r="A148" s="2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2"/>
      <c r="Z148" s="2"/>
      <c r="AA148" s="2"/>
      <c r="AB148" s="2"/>
      <c r="AC148" s="2"/>
      <c r="AD148" s="2"/>
      <c r="AE148" s="2"/>
      <c r="AF148" s="2"/>
      <c r="AG148" s="2"/>
      <c r="AH148" s="2"/>
    </row>
    <row r="149" spans="1:34" ht="15.75" customHeight="1" x14ac:dyDescent="0.25">
      <c r="A149" s="2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2"/>
      <c r="Z149" s="2"/>
      <c r="AA149" s="2"/>
      <c r="AB149" s="2"/>
      <c r="AC149" s="2"/>
      <c r="AD149" s="2"/>
      <c r="AE149" s="2"/>
      <c r="AF149" s="2"/>
      <c r="AG149" s="2"/>
      <c r="AH149" s="2"/>
    </row>
    <row r="150" spans="1:34" ht="15.75" customHeight="1" x14ac:dyDescent="0.25">
      <c r="A150" s="2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2"/>
      <c r="Z150" s="2"/>
      <c r="AA150" s="2"/>
      <c r="AB150" s="2"/>
      <c r="AC150" s="2"/>
      <c r="AD150" s="2"/>
      <c r="AE150" s="2"/>
      <c r="AF150" s="2"/>
      <c r="AG150" s="2"/>
      <c r="AH150" s="2"/>
    </row>
    <row r="151" spans="1:34" ht="15.75" customHeight="1" x14ac:dyDescent="0.25">
      <c r="A151" s="2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2"/>
      <c r="Z151" s="2"/>
      <c r="AA151" s="2"/>
      <c r="AB151" s="2"/>
      <c r="AC151" s="2"/>
      <c r="AD151" s="2"/>
      <c r="AE151" s="2"/>
      <c r="AF151" s="2"/>
      <c r="AG151" s="2"/>
      <c r="AH151" s="2"/>
    </row>
    <row r="152" spans="1:34" ht="15.75" customHeight="1" x14ac:dyDescent="0.25">
      <c r="A152" s="2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2"/>
      <c r="Z152" s="2"/>
      <c r="AA152" s="2"/>
      <c r="AB152" s="2"/>
      <c r="AC152" s="2"/>
      <c r="AD152" s="2"/>
      <c r="AE152" s="2"/>
      <c r="AF152" s="2"/>
      <c r="AG152" s="2"/>
      <c r="AH152" s="2"/>
    </row>
    <row r="153" spans="1:34" ht="15.75" customHeight="1" x14ac:dyDescent="0.25">
      <c r="A153" s="2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2"/>
      <c r="Z153" s="2"/>
      <c r="AA153" s="2"/>
      <c r="AB153" s="2"/>
      <c r="AC153" s="2"/>
      <c r="AD153" s="2"/>
      <c r="AE153" s="2"/>
      <c r="AF153" s="2"/>
      <c r="AG153" s="2"/>
      <c r="AH153" s="2"/>
    </row>
    <row r="154" spans="1:34" ht="15.75" customHeight="1" x14ac:dyDescent="0.25">
      <c r="A154" s="2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2"/>
      <c r="Z154" s="2"/>
      <c r="AA154" s="2"/>
      <c r="AB154" s="2"/>
      <c r="AC154" s="2"/>
      <c r="AD154" s="2"/>
      <c r="AE154" s="2"/>
      <c r="AF154" s="2"/>
      <c r="AG154" s="2"/>
      <c r="AH154" s="2"/>
    </row>
    <row r="155" spans="1:34" ht="15.75" customHeight="1" x14ac:dyDescent="0.25">
      <c r="A155" s="2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2"/>
      <c r="Z155" s="2"/>
      <c r="AA155" s="2"/>
      <c r="AB155" s="2"/>
      <c r="AC155" s="2"/>
      <c r="AD155" s="2"/>
      <c r="AE155" s="2"/>
      <c r="AF155" s="2"/>
      <c r="AG155" s="2"/>
      <c r="AH155" s="2"/>
    </row>
    <row r="156" spans="1:34" ht="15.75" customHeight="1" x14ac:dyDescent="0.25">
      <c r="A156" s="2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2"/>
      <c r="Z156" s="2"/>
      <c r="AA156" s="2"/>
      <c r="AB156" s="2"/>
      <c r="AC156" s="2"/>
      <c r="AD156" s="2"/>
      <c r="AE156" s="2"/>
      <c r="AF156" s="2"/>
      <c r="AG156" s="2"/>
      <c r="AH156" s="2"/>
    </row>
    <row r="157" spans="1:34" ht="15.75" customHeight="1" x14ac:dyDescent="0.25">
      <c r="A157" s="2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2"/>
      <c r="Z157" s="2"/>
      <c r="AA157" s="2"/>
      <c r="AB157" s="2"/>
      <c r="AC157" s="2"/>
      <c r="AD157" s="2"/>
      <c r="AE157" s="2"/>
      <c r="AF157" s="2"/>
      <c r="AG157" s="2"/>
      <c r="AH157" s="2"/>
    </row>
    <row r="158" spans="1:34" ht="15.75" customHeight="1" x14ac:dyDescent="0.25">
      <c r="A158" s="2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2"/>
      <c r="Z158" s="2"/>
      <c r="AA158" s="2"/>
      <c r="AB158" s="2"/>
      <c r="AC158" s="2"/>
      <c r="AD158" s="2"/>
      <c r="AE158" s="2"/>
      <c r="AF158" s="2"/>
      <c r="AG158" s="2"/>
      <c r="AH158" s="2"/>
    </row>
    <row r="159" spans="1:34" ht="15.75" customHeight="1" x14ac:dyDescent="0.25">
      <c r="A159" s="2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2"/>
      <c r="Z159" s="2"/>
      <c r="AA159" s="2"/>
      <c r="AB159" s="2"/>
      <c r="AC159" s="2"/>
      <c r="AD159" s="2"/>
      <c r="AE159" s="2"/>
      <c r="AF159" s="2"/>
      <c r="AG159" s="2"/>
      <c r="AH159" s="2"/>
    </row>
    <row r="160" spans="1:34" ht="15.75" customHeight="1" x14ac:dyDescent="0.25">
      <c r="A160" s="2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2"/>
      <c r="Z160" s="2"/>
      <c r="AA160" s="2"/>
      <c r="AB160" s="2"/>
      <c r="AC160" s="2"/>
      <c r="AD160" s="2"/>
      <c r="AE160" s="2"/>
      <c r="AF160" s="2"/>
      <c r="AG160" s="2"/>
      <c r="AH160" s="2"/>
    </row>
    <row r="161" spans="1:34" ht="15.75" customHeight="1" x14ac:dyDescent="0.25">
      <c r="A161" s="2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2"/>
      <c r="Z161" s="2"/>
      <c r="AA161" s="2"/>
      <c r="AB161" s="2"/>
      <c r="AC161" s="2"/>
      <c r="AD161" s="2"/>
      <c r="AE161" s="2"/>
      <c r="AF161" s="2"/>
      <c r="AG161" s="2"/>
      <c r="AH161" s="2"/>
    </row>
    <row r="162" spans="1:34" ht="15.75" customHeight="1" x14ac:dyDescent="0.25">
      <c r="A162" s="2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2"/>
      <c r="Z162" s="2"/>
      <c r="AA162" s="2"/>
      <c r="AB162" s="2"/>
      <c r="AC162" s="2"/>
      <c r="AD162" s="2"/>
      <c r="AE162" s="2"/>
      <c r="AF162" s="2"/>
      <c r="AG162" s="2"/>
      <c r="AH162" s="2"/>
    </row>
    <row r="163" spans="1:34" ht="15.75" customHeight="1" x14ac:dyDescent="0.25">
      <c r="A163" s="2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2"/>
      <c r="Z163" s="2"/>
      <c r="AA163" s="2"/>
      <c r="AB163" s="2"/>
      <c r="AC163" s="2"/>
      <c r="AD163" s="2"/>
      <c r="AE163" s="2"/>
      <c r="AF163" s="2"/>
      <c r="AG163" s="2"/>
      <c r="AH163" s="2"/>
    </row>
    <row r="164" spans="1:34" ht="15.75" customHeight="1" x14ac:dyDescent="0.25">
      <c r="A164" s="2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2"/>
      <c r="Z164" s="2"/>
      <c r="AA164" s="2"/>
      <c r="AB164" s="2"/>
      <c r="AC164" s="2"/>
      <c r="AD164" s="2"/>
      <c r="AE164" s="2"/>
      <c r="AF164" s="2"/>
      <c r="AG164" s="2"/>
      <c r="AH164" s="2"/>
    </row>
    <row r="165" spans="1:34" ht="15.75" customHeight="1" x14ac:dyDescent="0.25">
      <c r="A165" s="2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2"/>
      <c r="Z165" s="2"/>
      <c r="AA165" s="2"/>
      <c r="AB165" s="2"/>
      <c r="AC165" s="2"/>
      <c r="AD165" s="2"/>
      <c r="AE165" s="2"/>
      <c r="AF165" s="2"/>
      <c r="AG165" s="2"/>
      <c r="AH165" s="2"/>
    </row>
    <row r="166" spans="1:34" ht="15.75" customHeight="1" x14ac:dyDescent="0.25">
      <c r="A166" s="2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2"/>
      <c r="Z166" s="2"/>
      <c r="AA166" s="2"/>
      <c r="AB166" s="2"/>
      <c r="AC166" s="2"/>
      <c r="AD166" s="2"/>
      <c r="AE166" s="2"/>
      <c r="AF166" s="2"/>
      <c r="AG166" s="2"/>
      <c r="AH166" s="2"/>
    </row>
    <row r="167" spans="1:34" ht="15.75" customHeight="1" x14ac:dyDescent="0.25">
      <c r="A167" s="2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2"/>
      <c r="Z167" s="2"/>
      <c r="AA167" s="2"/>
      <c r="AB167" s="2"/>
      <c r="AC167" s="2"/>
      <c r="AD167" s="2"/>
      <c r="AE167" s="2"/>
      <c r="AF167" s="2"/>
      <c r="AG167" s="2"/>
      <c r="AH167" s="2"/>
    </row>
    <row r="168" spans="1:34" ht="15.75" customHeight="1" x14ac:dyDescent="0.25">
      <c r="A168" s="2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2"/>
      <c r="Z168" s="2"/>
      <c r="AA168" s="2"/>
      <c r="AB168" s="2"/>
      <c r="AC168" s="2"/>
      <c r="AD168" s="2"/>
      <c r="AE168" s="2"/>
      <c r="AF168" s="2"/>
      <c r="AG168" s="2"/>
      <c r="AH168" s="2"/>
    </row>
    <row r="169" spans="1:34" ht="15.75" customHeight="1" x14ac:dyDescent="0.25">
      <c r="A169" s="2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2"/>
      <c r="Z169" s="2"/>
      <c r="AA169" s="2"/>
      <c r="AB169" s="2"/>
      <c r="AC169" s="2"/>
      <c r="AD169" s="2"/>
      <c r="AE169" s="2"/>
      <c r="AF169" s="2"/>
      <c r="AG169" s="2"/>
      <c r="AH169" s="2"/>
    </row>
    <row r="170" spans="1:34" ht="15.75" customHeight="1" x14ac:dyDescent="0.25">
      <c r="A170" s="2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2"/>
      <c r="Z170" s="2"/>
      <c r="AA170" s="2"/>
      <c r="AB170" s="2"/>
      <c r="AC170" s="2"/>
      <c r="AD170" s="2"/>
      <c r="AE170" s="2"/>
      <c r="AF170" s="2"/>
      <c r="AG170" s="2"/>
      <c r="AH170" s="2"/>
    </row>
    <row r="171" spans="1:34" ht="15.75" customHeight="1" x14ac:dyDescent="0.25">
      <c r="A171" s="2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2"/>
      <c r="Z171" s="2"/>
      <c r="AA171" s="2"/>
      <c r="AB171" s="2"/>
      <c r="AC171" s="2"/>
      <c r="AD171" s="2"/>
      <c r="AE171" s="2"/>
      <c r="AF171" s="2"/>
      <c r="AG171" s="2"/>
      <c r="AH171" s="2"/>
    </row>
    <row r="172" spans="1:34" ht="15.75" customHeight="1" x14ac:dyDescent="0.25">
      <c r="A172" s="2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2"/>
      <c r="Z172" s="2"/>
      <c r="AA172" s="2"/>
      <c r="AB172" s="2"/>
      <c r="AC172" s="2"/>
      <c r="AD172" s="2"/>
      <c r="AE172" s="2"/>
      <c r="AF172" s="2"/>
      <c r="AG172" s="2"/>
      <c r="AH172" s="2"/>
    </row>
    <row r="173" spans="1:34" ht="15.75" customHeight="1" x14ac:dyDescent="0.25">
      <c r="A173" s="2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2"/>
      <c r="Z173" s="2"/>
      <c r="AA173" s="2"/>
      <c r="AB173" s="2"/>
      <c r="AC173" s="2"/>
      <c r="AD173" s="2"/>
      <c r="AE173" s="2"/>
      <c r="AF173" s="2"/>
      <c r="AG173" s="2"/>
      <c r="AH173" s="2"/>
    </row>
    <row r="174" spans="1:34" ht="15.75" customHeight="1" x14ac:dyDescent="0.25">
      <c r="A174" s="2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2"/>
      <c r="Z174" s="2"/>
      <c r="AA174" s="2"/>
      <c r="AB174" s="2"/>
      <c r="AC174" s="2"/>
      <c r="AD174" s="2"/>
      <c r="AE174" s="2"/>
      <c r="AF174" s="2"/>
      <c r="AG174" s="2"/>
      <c r="AH174" s="2"/>
    </row>
    <row r="175" spans="1:34" ht="15.75" customHeight="1" x14ac:dyDescent="0.25">
      <c r="A175" s="2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2"/>
      <c r="Z175" s="2"/>
      <c r="AA175" s="2"/>
      <c r="AB175" s="2"/>
      <c r="AC175" s="2"/>
      <c r="AD175" s="2"/>
      <c r="AE175" s="2"/>
      <c r="AF175" s="2"/>
      <c r="AG175" s="2"/>
      <c r="AH175" s="2"/>
    </row>
    <row r="176" spans="1:34" ht="15.75" customHeight="1" x14ac:dyDescent="0.25">
      <c r="A176" s="2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2"/>
      <c r="Z176" s="2"/>
      <c r="AA176" s="2"/>
      <c r="AB176" s="2"/>
      <c r="AC176" s="2"/>
      <c r="AD176" s="2"/>
      <c r="AE176" s="2"/>
      <c r="AF176" s="2"/>
      <c r="AG176" s="2"/>
      <c r="AH176" s="2"/>
    </row>
    <row r="177" spans="1:34" ht="15.75" customHeight="1" x14ac:dyDescent="0.25">
      <c r="A177" s="2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2"/>
      <c r="Z177" s="2"/>
      <c r="AA177" s="2"/>
      <c r="AB177" s="2"/>
      <c r="AC177" s="2"/>
      <c r="AD177" s="2"/>
      <c r="AE177" s="2"/>
      <c r="AF177" s="2"/>
      <c r="AG177" s="2"/>
      <c r="AH177" s="2"/>
    </row>
    <row r="178" spans="1:34" ht="15.75" customHeight="1" x14ac:dyDescent="0.25">
      <c r="A178" s="2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2"/>
      <c r="Z178" s="2"/>
      <c r="AA178" s="2"/>
      <c r="AB178" s="2"/>
      <c r="AC178" s="2"/>
      <c r="AD178" s="2"/>
      <c r="AE178" s="2"/>
      <c r="AF178" s="2"/>
      <c r="AG178" s="2"/>
      <c r="AH178" s="2"/>
    </row>
    <row r="179" spans="1:34" ht="15.75" customHeight="1" x14ac:dyDescent="0.25">
      <c r="A179" s="2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2"/>
      <c r="Z179" s="2"/>
      <c r="AA179" s="2"/>
      <c r="AB179" s="2"/>
      <c r="AC179" s="2"/>
      <c r="AD179" s="2"/>
      <c r="AE179" s="2"/>
      <c r="AF179" s="2"/>
      <c r="AG179" s="2"/>
      <c r="AH179" s="2"/>
    </row>
    <row r="180" spans="1:34" ht="15.75" customHeight="1" x14ac:dyDescent="0.25">
      <c r="A180" s="2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2"/>
      <c r="Z180" s="2"/>
      <c r="AA180" s="2"/>
      <c r="AB180" s="2"/>
      <c r="AC180" s="2"/>
      <c r="AD180" s="2"/>
      <c r="AE180" s="2"/>
      <c r="AF180" s="2"/>
      <c r="AG180" s="2"/>
      <c r="AH180" s="2"/>
    </row>
    <row r="181" spans="1:34" ht="15.75" customHeight="1" x14ac:dyDescent="0.25">
      <c r="A181" s="2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2"/>
      <c r="Z181" s="2"/>
      <c r="AA181" s="2"/>
      <c r="AB181" s="2"/>
      <c r="AC181" s="2"/>
      <c r="AD181" s="2"/>
      <c r="AE181" s="2"/>
      <c r="AF181" s="2"/>
      <c r="AG181" s="2"/>
      <c r="AH181" s="2"/>
    </row>
    <row r="182" spans="1:34" ht="15.75" customHeight="1" x14ac:dyDescent="0.25">
      <c r="A182" s="2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2"/>
      <c r="Z182" s="2"/>
      <c r="AA182" s="2"/>
      <c r="AB182" s="2"/>
      <c r="AC182" s="2"/>
      <c r="AD182" s="2"/>
      <c r="AE182" s="2"/>
      <c r="AF182" s="2"/>
      <c r="AG182" s="2"/>
      <c r="AH182" s="2"/>
    </row>
    <row r="183" spans="1:34" ht="15.75" customHeight="1" x14ac:dyDescent="0.25">
      <c r="A183" s="2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2"/>
      <c r="Z183" s="2"/>
      <c r="AA183" s="2"/>
      <c r="AB183" s="2"/>
      <c r="AC183" s="2"/>
      <c r="AD183" s="2"/>
      <c r="AE183" s="2"/>
      <c r="AF183" s="2"/>
      <c r="AG183" s="2"/>
      <c r="AH183" s="2"/>
    </row>
    <row r="184" spans="1:34" ht="15.75" customHeight="1" x14ac:dyDescent="0.25">
      <c r="A184" s="2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2"/>
      <c r="Z184" s="2"/>
      <c r="AA184" s="2"/>
      <c r="AB184" s="2"/>
      <c r="AC184" s="2"/>
      <c r="AD184" s="2"/>
      <c r="AE184" s="2"/>
      <c r="AF184" s="2"/>
      <c r="AG184" s="2"/>
      <c r="AH184" s="2"/>
    </row>
    <row r="185" spans="1:34" ht="15.75" customHeight="1" x14ac:dyDescent="0.25">
      <c r="A185" s="2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2"/>
      <c r="Z185" s="2"/>
      <c r="AA185" s="2"/>
      <c r="AB185" s="2"/>
      <c r="AC185" s="2"/>
      <c r="AD185" s="2"/>
      <c r="AE185" s="2"/>
      <c r="AF185" s="2"/>
      <c r="AG185" s="2"/>
      <c r="AH185" s="2"/>
    </row>
    <row r="186" spans="1:34" ht="15.75" customHeight="1" x14ac:dyDescent="0.25">
      <c r="A186" s="2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2"/>
      <c r="Z186" s="2"/>
      <c r="AA186" s="2"/>
      <c r="AB186" s="2"/>
      <c r="AC186" s="2"/>
      <c r="AD186" s="2"/>
      <c r="AE186" s="2"/>
      <c r="AF186" s="2"/>
      <c r="AG186" s="2"/>
      <c r="AH186" s="2"/>
    </row>
    <row r="187" spans="1:34" ht="15.75" customHeight="1" x14ac:dyDescent="0.25">
      <c r="A187" s="2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2"/>
      <c r="Z187" s="2"/>
      <c r="AA187" s="2"/>
      <c r="AB187" s="2"/>
      <c r="AC187" s="2"/>
      <c r="AD187" s="2"/>
      <c r="AE187" s="2"/>
      <c r="AF187" s="2"/>
      <c r="AG187" s="2"/>
      <c r="AH187" s="2"/>
    </row>
    <row r="188" spans="1:34" ht="15.75" customHeight="1" x14ac:dyDescent="0.25">
      <c r="A188" s="2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2"/>
      <c r="Z188" s="2"/>
      <c r="AA188" s="2"/>
      <c r="AB188" s="2"/>
      <c r="AC188" s="2"/>
      <c r="AD188" s="2"/>
      <c r="AE188" s="2"/>
      <c r="AF188" s="2"/>
      <c r="AG188" s="2"/>
      <c r="AH188" s="2"/>
    </row>
    <row r="189" spans="1:34" ht="15.75" customHeight="1" x14ac:dyDescent="0.25">
      <c r="A189" s="2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2"/>
      <c r="Z189" s="2"/>
      <c r="AA189" s="2"/>
      <c r="AB189" s="2"/>
      <c r="AC189" s="2"/>
      <c r="AD189" s="2"/>
      <c r="AE189" s="2"/>
      <c r="AF189" s="2"/>
      <c r="AG189" s="2"/>
      <c r="AH189" s="2"/>
    </row>
    <row r="190" spans="1:34" ht="15.75" customHeight="1" x14ac:dyDescent="0.25">
      <c r="A190" s="2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2"/>
      <c r="Z190" s="2"/>
      <c r="AA190" s="2"/>
      <c r="AB190" s="2"/>
      <c r="AC190" s="2"/>
      <c r="AD190" s="2"/>
      <c r="AE190" s="2"/>
      <c r="AF190" s="2"/>
      <c r="AG190" s="2"/>
      <c r="AH190" s="2"/>
    </row>
    <row r="191" spans="1:34" ht="15.75" customHeight="1" x14ac:dyDescent="0.25">
      <c r="A191" s="2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2"/>
      <c r="Z191" s="2"/>
      <c r="AA191" s="2"/>
      <c r="AB191" s="2"/>
      <c r="AC191" s="2"/>
      <c r="AD191" s="2"/>
      <c r="AE191" s="2"/>
      <c r="AF191" s="2"/>
      <c r="AG191" s="2"/>
      <c r="AH191" s="2"/>
    </row>
    <row r="192" spans="1:34" ht="15.75" customHeight="1" x14ac:dyDescent="0.25">
      <c r="A192" s="2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2"/>
      <c r="Z192" s="2"/>
      <c r="AA192" s="2"/>
      <c r="AB192" s="2"/>
      <c r="AC192" s="2"/>
      <c r="AD192" s="2"/>
      <c r="AE192" s="2"/>
      <c r="AF192" s="2"/>
      <c r="AG192" s="2"/>
      <c r="AH192" s="2"/>
    </row>
    <row r="193" spans="1:34" ht="15.75" customHeight="1" x14ac:dyDescent="0.25">
      <c r="A193" s="2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2"/>
      <c r="Z193" s="2"/>
      <c r="AA193" s="2"/>
      <c r="AB193" s="2"/>
      <c r="AC193" s="2"/>
      <c r="AD193" s="2"/>
      <c r="AE193" s="2"/>
      <c r="AF193" s="2"/>
      <c r="AG193" s="2"/>
      <c r="AH193" s="2"/>
    </row>
    <row r="194" spans="1:34" ht="15.75" customHeight="1" x14ac:dyDescent="0.25">
      <c r="A194" s="2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2"/>
      <c r="Z194" s="2"/>
      <c r="AA194" s="2"/>
      <c r="AB194" s="2"/>
      <c r="AC194" s="2"/>
      <c r="AD194" s="2"/>
      <c r="AE194" s="2"/>
      <c r="AF194" s="2"/>
      <c r="AG194" s="2"/>
      <c r="AH194" s="2"/>
    </row>
    <row r="195" spans="1:34" ht="15.75" customHeight="1" x14ac:dyDescent="0.25">
      <c r="A195" s="2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2"/>
      <c r="Z195" s="2"/>
      <c r="AA195" s="2"/>
      <c r="AB195" s="2"/>
      <c r="AC195" s="2"/>
      <c r="AD195" s="2"/>
      <c r="AE195" s="2"/>
      <c r="AF195" s="2"/>
      <c r="AG195" s="2"/>
      <c r="AH195" s="2"/>
    </row>
    <row r="196" spans="1:34" ht="15.75" customHeight="1" x14ac:dyDescent="0.25">
      <c r="A196" s="2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2"/>
      <c r="Z196" s="2"/>
      <c r="AA196" s="2"/>
      <c r="AB196" s="2"/>
      <c r="AC196" s="2"/>
      <c r="AD196" s="2"/>
      <c r="AE196" s="2"/>
      <c r="AF196" s="2"/>
      <c r="AG196" s="2"/>
      <c r="AH196" s="2"/>
    </row>
    <row r="197" spans="1:34" ht="15.75" customHeight="1" x14ac:dyDescent="0.25">
      <c r="A197" s="2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2"/>
      <c r="Z197" s="2"/>
      <c r="AA197" s="2"/>
      <c r="AB197" s="2"/>
      <c r="AC197" s="2"/>
      <c r="AD197" s="2"/>
      <c r="AE197" s="2"/>
      <c r="AF197" s="2"/>
      <c r="AG197" s="2"/>
      <c r="AH197" s="2"/>
    </row>
    <row r="198" spans="1:34" ht="15.75" customHeight="1" x14ac:dyDescent="0.25">
      <c r="A198" s="2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2"/>
      <c r="Z198" s="2"/>
      <c r="AA198" s="2"/>
      <c r="AB198" s="2"/>
      <c r="AC198" s="2"/>
      <c r="AD198" s="2"/>
      <c r="AE198" s="2"/>
      <c r="AF198" s="2"/>
      <c r="AG198" s="2"/>
      <c r="AH198" s="2"/>
    </row>
    <row r="199" spans="1:34" ht="15.75" customHeight="1" x14ac:dyDescent="0.25">
      <c r="A199" s="2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2"/>
      <c r="Z199" s="2"/>
      <c r="AA199" s="2"/>
      <c r="AB199" s="2"/>
      <c r="AC199" s="2"/>
      <c r="AD199" s="2"/>
      <c r="AE199" s="2"/>
      <c r="AF199" s="2"/>
      <c r="AG199" s="2"/>
      <c r="AH199" s="2"/>
    </row>
    <row r="200" spans="1:34" ht="15.75" customHeight="1" x14ac:dyDescent="0.25">
      <c r="A200" s="2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2"/>
      <c r="Z200" s="2"/>
      <c r="AA200" s="2"/>
      <c r="AB200" s="2"/>
      <c r="AC200" s="2"/>
      <c r="AD200" s="2"/>
      <c r="AE200" s="2"/>
      <c r="AF200" s="2"/>
      <c r="AG200" s="2"/>
      <c r="AH200" s="2"/>
    </row>
    <row r="201" spans="1:34" ht="15.75" customHeight="1" x14ac:dyDescent="0.25">
      <c r="A201" s="2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2"/>
      <c r="Z201" s="2"/>
      <c r="AA201" s="2"/>
      <c r="AB201" s="2"/>
      <c r="AC201" s="2"/>
      <c r="AD201" s="2"/>
      <c r="AE201" s="2"/>
      <c r="AF201" s="2"/>
      <c r="AG201" s="2"/>
      <c r="AH201" s="2"/>
    </row>
    <row r="202" spans="1:34" ht="15.75" customHeight="1" x14ac:dyDescent="0.25">
      <c r="A202" s="2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2"/>
      <c r="Z202" s="2"/>
      <c r="AA202" s="2"/>
      <c r="AB202" s="2"/>
      <c r="AC202" s="2"/>
      <c r="AD202" s="2"/>
      <c r="AE202" s="2"/>
      <c r="AF202" s="2"/>
      <c r="AG202" s="2"/>
      <c r="AH202" s="2"/>
    </row>
    <row r="203" spans="1:34" ht="15.75" customHeight="1" x14ac:dyDescent="0.25">
      <c r="A203" s="2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2"/>
      <c r="Z203" s="2"/>
      <c r="AA203" s="2"/>
      <c r="AB203" s="2"/>
      <c r="AC203" s="2"/>
      <c r="AD203" s="2"/>
      <c r="AE203" s="2"/>
      <c r="AF203" s="2"/>
      <c r="AG203" s="2"/>
      <c r="AH203" s="2"/>
    </row>
    <row r="204" spans="1:34" ht="15.75" customHeight="1" x14ac:dyDescent="0.25">
      <c r="A204" s="2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2"/>
      <c r="Z204" s="2"/>
      <c r="AA204" s="2"/>
      <c r="AB204" s="2"/>
      <c r="AC204" s="2"/>
      <c r="AD204" s="2"/>
      <c r="AE204" s="2"/>
      <c r="AF204" s="2"/>
      <c r="AG204" s="2"/>
      <c r="AH204" s="2"/>
    </row>
    <row r="205" spans="1:34" ht="15.75" customHeight="1" x14ac:dyDescent="0.25">
      <c r="A205" s="2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2"/>
      <c r="Z205" s="2"/>
      <c r="AA205" s="2"/>
      <c r="AB205" s="2"/>
      <c r="AC205" s="2"/>
      <c r="AD205" s="2"/>
      <c r="AE205" s="2"/>
      <c r="AF205" s="2"/>
      <c r="AG205" s="2"/>
      <c r="AH205" s="2"/>
    </row>
    <row r="206" spans="1:34" ht="15.75" customHeight="1" x14ac:dyDescent="0.25">
      <c r="A206" s="2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2"/>
      <c r="Z206" s="2"/>
      <c r="AA206" s="2"/>
      <c r="AB206" s="2"/>
      <c r="AC206" s="2"/>
      <c r="AD206" s="2"/>
      <c r="AE206" s="2"/>
      <c r="AF206" s="2"/>
      <c r="AG206" s="2"/>
      <c r="AH206" s="2"/>
    </row>
    <row r="207" spans="1:34" ht="15.75" customHeight="1" x14ac:dyDescent="0.25">
      <c r="A207" s="2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2"/>
      <c r="Z207" s="2"/>
      <c r="AA207" s="2"/>
      <c r="AB207" s="2"/>
      <c r="AC207" s="2"/>
      <c r="AD207" s="2"/>
      <c r="AE207" s="2"/>
      <c r="AF207" s="2"/>
      <c r="AG207" s="2"/>
      <c r="AH207" s="2"/>
    </row>
    <row r="208" spans="1:34" ht="15.75" customHeight="1" x14ac:dyDescent="0.25">
      <c r="A208" s="2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2"/>
      <c r="Z208" s="2"/>
      <c r="AA208" s="2"/>
      <c r="AB208" s="2"/>
      <c r="AC208" s="2"/>
      <c r="AD208" s="2"/>
      <c r="AE208" s="2"/>
      <c r="AF208" s="2"/>
      <c r="AG208" s="2"/>
      <c r="AH208" s="2"/>
    </row>
    <row r="209" spans="1:34" ht="15.75" customHeight="1" x14ac:dyDescent="0.25">
      <c r="A209" s="2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2"/>
      <c r="Z209" s="2"/>
      <c r="AA209" s="2"/>
      <c r="AB209" s="2"/>
      <c r="AC209" s="2"/>
      <c r="AD209" s="2"/>
      <c r="AE209" s="2"/>
      <c r="AF209" s="2"/>
      <c r="AG209" s="2"/>
      <c r="AH209" s="2"/>
    </row>
    <row r="210" spans="1:34" ht="15.75" customHeight="1" x14ac:dyDescent="0.25">
      <c r="A210" s="2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2"/>
      <c r="Z210" s="2"/>
      <c r="AA210" s="2"/>
      <c r="AB210" s="2"/>
      <c r="AC210" s="2"/>
      <c r="AD210" s="2"/>
      <c r="AE210" s="2"/>
      <c r="AF210" s="2"/>
      <c r="AG210" s="2"/>
      <c r="AH210" s="2"/>
    </row>
    <row r="211" spans="1:34" ht="15.75" customHeight="1" x14ac:dyDescent="0.25">
      <c r="A211" s="2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2"/>
      <c r="Z211" s="2"/>
      <c r="AA211" s="2"/>
      <c r="AB211" s="2"/>
      <c r="AC211" s="2"/>
      <c r="AD211" s="2"/>
      <c r="AE211" s="2"/>
      <c r="AF211" s="2"/>
      <c r="AG211" s="2"/>
      <c r="AH211" s="2"/>
    </row>
    <row r="212" spans="1:34" ht="15.75" customHeight="1" x14ac:dyDescent="0.25">
      <c r="A212" s="2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2"/>
      <c r="Z212" s="2"/>
      <c r="AA212" s="2"/>
      <c r="AB212" s="2"/>
      <c r="AC212" s="2"/>
      <c r="AD212" s="2"/>
      <c r="AE212" s="2"/>
      <c r="AF212" s="2"/>
      <c r="AG212" s="2"/>
      <c r="AH212" s="2"/>
    </row>
    <row r="213" spans="1:34" ht="15.75" customHeight="1" x14ac:dyDescent="0.25">
      <c r="A213" s="2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2"/>
      <c r="Z213" s="2"/>
      <c r="AA213" s="2"/>
      <c r="AB213" s="2"/>
      <c r="AC213" s="2"/>
      <c r="AD213" s="2"/>
      <c r="AE213" s="2"/>
      <c r="AF213" s="2"/>
      <c r="AG213" s="2"/>
      <c r="AH213" s="2"/>
    </row>
    <row r="214" spans="1:34" ht="15.75" customHeight="1" x14ac:dyDescent="0.25">
      <c r="A214" s="2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2"/>
      <c r="Z214" s="2"/>
      <c r="AA214" s="2"/>
      <c r="AB214" s="2"/>
      <c r="AC214" s="2"/>
      <c r="AD214" s="2"/>
      <c r="AE214" s="2"/>
      <c r="AF214" s="2"/>
      <c r="AG214" s="2"/>
      <c r="AH214" s="2"/>
    </row>
    <row r="215" spans="1:34" ht="15.75" customHeight="1" x14ac:dyDescent="0.25">
      <c r="A215" s="2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2"/>
      <c r="Z215" s="2"/>
      <c r="AA215" s="2"/>
      <c r="AB215" s="2"/>
      <c r="AC215" s="2"/>
      <c r="AD215" s="2"/>
      <c r="AE215" s="2"/>
      <c r="AF215" s="2"/>
      <c r="AG215" s="2"/>
      <c r="AH215" s="2"/>
    </row>
    <row r="216" spans="1:34" ht="15.75" customHeight="1" x14ac:dyDescent="0.25">
      <c r="A216" s="2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2"/>
      <c r="Z216" s="2"/>
      <c r="AA216" s="2"/>
      <c r="AB216" s="2"/>
      <c r="AC216" s="2"/>
      <c r="AD216" s="2"/>
      <c r="AE216" s="2"/>
      <c r="AF216" s="2"/>
      <c r="AG216" s="2"/>
      <c r="AH216" s="2"/>
    </row>
    <row r="217" spans="1:34" ht="15.75" customHeight="1" x14ac:dyDescent="0.25">
      <c r="A217" s="2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2"/>
      <c r="Z217" s="2"/>
      <c r="AA217" s="2"/>
      <c r="AB217" s="2"/>
      <c r="AC217" s="2"/>
      <c r="AD217" s="2"/>
      <c r="AE217" s="2"/>
      <c r="AF217" s="2"/>
      <c r="AG217" s="2"/>
      <c r="AH217" s="2"/>
    </row>
    <row r="218" spans="1:34" ht="15.75" customHeight="1" x14ac:dyDescent="0.25">
      <c r="A218" s="2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2"/>
      <c r="Z218" s="2"/>
      <c r="AA218" s="2"/>
      <c r="AB218" s="2"/>
      <c r="AC218" s="2"/>
      <c r="AD218" s="2"/>
      <c r="AE218" s="2"/>
      <c r="AF218" s="2"/>
      <c r="AG218" s="2"/>
      <c r="AH218" s="2"/>
    </row>
    <row r="219" spans="1:34" ht="15.75" customHeight="1" x14ac:dyDescent="0.25">
      <c r="A219" s="2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2"/>
      <c r="Z219" s="2"/>
      <c r="AA219" s="2"/>
      <c r="AB219" s="2"/>
      <c r="AC219" s="2"/>
      <c r="AD219" s="2"/>
      <c r="AE219" s="2"/>
      <c r="AF219" s="2"/>
      <c r="AG219" s="2"/>
      <c r="AH219" s="2"/>
    </row>
    <row r="220" spans="1:34" ht="15.75" customHeight="1" x14ac:dyDescent="0.25">
      <c r="A220" s="2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2"/>
      <c r="Z220" s="2"/>
      <c r="AA220" s="2"/>
      <c r="AB220" s="2"/>
      <c r="AC220" s="2"/>
      <c r="AD220" s="2"/>
      <c r="AE220" s="2"/>
      <c r="AF220" s="2"/>
      <c r="AG220" s="2"/>
      <c r="AH220" s="2"/>
    </row>
    <row r="221" spans="1:34" ht="15.75" customHeight="1" x14ac:dyDescent="0.25">
      <c r="A221" s="2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2"/>
      <c r="Z221" s="2"/>
      <c r="AA221" s="2"/>
      <c r="AB221" s="2"/>
      <c r="AC221" s="2"/>
      <c r="AD221" s="2"/>
      <c r="AE221" s="2"/>
      <c r="AF221" s="2"/>
      <c r="AG221" s="2"/>
      <c r="AH221" s="2"/>
    </row>
    <row r="222" spans="1:34" ht="15.75" customHeight="1" x14ac:dyDescent="0.25">
      <c r="A222" s="2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2"/>
      <c r="Z222" s="2"/>
      <c r="AA222" s="2"/>
      <c r="AB222" s="2"/>
      <c r="AC222" s="2"/>
      <c r="AD222" s="2"/>
      <c r="AE222" s="2"/>
      <c r="AF222" s="2"/>
      <c r="AG222" s="2"/>
      <c r="AH222" s="2"/>
    </row>
    <row r="223" spans="1:34" ht="15.75" customHeight="1" x14ac:dyDescent="0.25">
      <c r="A223" s="2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2"/>
      <c r="Z223" s="2"/>
      <c r="AA223" s="2"/>
      <c r="AB223" s="2"/>
      <c r="AC223" s="2"/>
      <c r="AD223" s="2"/>
      <c r="AE223" s="2"/>
      <c r="AF223" s="2"/>
      <c r="AG223" s="2"/>
      <c r="AH223" s="2"/>
    </row>
    <row r="224" spans="1:34" ht="15.75" customHeight="1" x14ac:dyDescent="0.25">
      <c r="A224" s="2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2"/>
      <c r="Z224" s="2"/>
      <c r="AA224" s="2"/>
      <c r="AB224" s="2"/>
      <c r="AC224" s="2"/>
      <c r="AD224" s="2"/>
      <c r="AE224" s="2"/>
      <c r="AF224" s="2"/>
      <c r="AG224" s="2"/>
      <c r="AH224" s="2"/>
    </row>
    <row r="225" spans="1:34" ht="15.75" customHeight="1" x14ac:dyDescent="0.25">
      <c r="A225" s="2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2"/>
      <c r="Z225" s="2"/>
      <c r="AA225" s="2"/>
      <c r="AB225" s="2"/>
      <c r="AC225" s="2"/>
      <c r="AD225" s="2"/>
      <c r="AE225" s="2"/>
      <c r="AF225" s="2"/>
      <c r="AG225" s="2"/>
      <c r="AH225" s="2"/>
    </row>
    <row r="226" spans="1:34" ht="15.75" customHeight="1" x14ac:dyDescent="0.25">
      <c r="A226" s="2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2"/>
      <c r="Z226" s="2"/>
      <c r="AA226" s="2"/>
      <c r="AB226" s="2"/>
      <c r="AC226" s="2"/>
      <c r="AD226" s="2"/>
      <c r="AE226" s="2"/>
      <c r="AF226" s="2"/>
      <c r="AG226" s="2"/>
      <c r="AH226" s="2"/>
    </row>
    <row r="227" spans="1:34" ht="15.75" customHeight="1" x14ac:dyDescent="0.25">
      <c r="A227" s="2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2"/>
      <c r="Z227" s="2"/>
      <c r="AA227" s="2"/>
      <c r="AB227" s="2"/>
      <c r="AC227" s="2"/>
      <c r="AD227" s="2"/>
      <c r="AE227" s="2"/>
      <c r="AF227" s="2"/>
      <c r="AG227" s="2"/>
      <c r="AH227" s="2"/>
    </row>
    <row r="228" spans="1:34" ht="15.75" customHeight="1" x14ac:dyDescent="0.25">
      <c r="A228" s="2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2"/>
      <c r="Z228" s="2"/>
      <c r="AA228" s="2"/>
      <c r="AB228" s="2"/>
      <c r="AC228" s="2"/>
      <c r="AD228" s="2"/>
      <c r="AE228" s="2"/>
      <c r="AF228" s="2"/>
      <c r="AG228" s="2"/>
      <c r="AH228" s="2"/>
    </row>
    <row r="229" spans="1:34" ht="15.75" customHeight="1" x14ac:dyDescent="0.25">
      <c r="A229" s="2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2"/>
      <c r="Z229" s="2"/>
      <c r="AA229" s="2"/>
      <c r="AB229" s="2"/>
      <c r="AC229" s="2"/>
      <c r="AD229" s="2"/>
      <c r="AE229" s="2"/>
      <c r="AF229" s="2"/>
      <c r="AG229" s="2"/>
      <c r="AH229" s="2"/>
    </row>
    <row r="230" spans="1:34" ht="15.75" customHeight="1" x14ac:dyDescent="0.25">
      <c r="A230" s="2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2"/>
      <c r="Z230" s="2"/>
      <c r="AA230" s="2"/>
      <c r="AB230" s="2"/>
      <c r="AC230" s="2"/>
      <c r="AD230" s="2"/>
      <c r="AE230" s="2"/>
      <c r="AF230" s="2"/>
      <c r="AG230" s="2"/>
      <c r="AH230" s="2"/>
    </row>
    <row r="231" spans="1:34" ht="15.75" customHeight="1" x14ac:dyDescent="0.25">
      <c r="A231" s="2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2"/>
      <c r="Z231" s="2"/>
      <c r="AA231" s="2"/>
      <c r="AB231" s="2"/>
      <c r="AC231" s="2"/>
      <c r="AD231" s="2"/>
      <c r="AE231" s="2"/>
      <c r="AF231" s="2"/>
      <c r="AG231" s="2"/>
      <c r="AH231" s="2"/>
    </row>
    <row r="232" spans="1:34" ht="15.75" customHeight="1" x14ac:dyDescent="0.25">
      <c r="A232" s="2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2"/>
      <c r="Z232" s="2"/>
      <c r="AA232" s="2"/>
      <c r="AB232" s="2"/>
      <c r="AC232" s="2"/>
      <c r="AD232" s="2"/>
      <c r="AE232" s="2"/>
      <c r="AF232" s="2"/>
      <c r="AG232" s="2"/>
      <c r="AH232" s="2"/>
    </row>
    <row r="233" spans="1:34" ht="15.75" customHeight="1" x14ac:dyDescent="0.25">
      <c r="A233" s="2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2"/>
      <c r="Z233" s="2"/>
      <c r="AA233" s="2"/>
      <c r="AB233" s="2"/>
      <c r="AC233" s="2"/>
      <c r="AD233" s="2"/>
      <c r="AE233" s="2"/>
      <c r="AF233" s="2"/>
      <c r="AG233" s="2"/>
      <c r="AH233" s="2"/>
    </row>
    <row r="234" spans="1:34" ht="15.75" customHeight="1" x14ac:dyDescent="0.25">
      <c r="A234" s="2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2"/>
      <c r="Z234" s="2"/>
      <c r="AA234" s="2"/>
      <c r="AB234" s="2"/>
      <c r="AC234" s="2"/>
      <c r="AD234" s="2"/>
      <c r="AE234" s="2"/>
      <c r="AF234" s="2"/>
      <c r="AG234" s="2"/>
      <c r="AH234" s="2"/>
    </row>
    <row r="235" spans="1:34" ht="15.75" customHeight="1" x14ac:dyDescent="0.25">
      <c r="A235" s="2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2"/>
      <c r="Z235" s="2"/>
      <c r="AA235" s="2"/>
      <c r="AB235" s="2"/>
      <c r="AC235" s="2"/>
      <c r="AD235" s="2"/>
      <c r="AE235" s="2"/>
      <c r="AF235" s="2"/>
      <c r="AG235" s="2"/>
      <c r="AH235" s="2"/>
    </row>
    <row r="236" spans="1:34" ht="15.75" customHeight="1" x14ac:dyDescent="0.25">
      <c r="A236" s="2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2"/>
      <c r="Z236" s="2"/>
      <c r="AA236" s="2"/>
      <c r="AB236" s="2"/>
      <c r="AC236" s="2"/>
      <c r="AD236" s="2"/>
      <c r="AE236" s="2"/>
      <c r="AF236" s="2"/>
      <c r="AG236" s="2"/>
      <c r="AH236" s="2"/>
    </row>
    <row r="237" spans="1:34" ht="15.75" customHeight="1" x14ac:dyDescent="0.25">
      <c r="A237" s="2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2"/>
      <c r="Z237" s="2"/>
      <c r="AA237" s="2"/>
      <c r="AB237" s="2"/>
      <c r="AC237" s="2"/>
      <c r="AD237" s="2"/>
      <c r="AE237" s="2"/>
      <c r="AF237" s="2"/>
      <c r="AG237" s="2"/>
      <c r="AH237" s="2"/>
    </row>
    <row r="238" spans="1:34" ht="15.75" customHeight="1" x14ac:dyDescent="0.25">
      <c r="A238" s="2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2"/>
      <c r="Z238" s="2"/>
      <c r="AA238" s="2"/>
      <c r="AB238" s="2"/>
      <c r="AC238" s="2"/>
      <c r="AD238" s="2"/>
      <c r="AE238" s="2"/>
      <c r="AF238" s="2"/>
      <c r="AG238" s="2"/>
      <c r="AH238" s="2"/>
    </row>
    <row r="239" spans="1:34" ht="15.75" customHeight="1" x14ac:dyDescent="0.25">
      <c r="A239" s="2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2"/>
      <c r="Z239" s="2"/>
      <c r="AA239" s="2"/>
      <c r="AB239" s="2"/>
      <c r="AC239" s="2"/>
      <c r="AD239" s="2"/>
      <c r="AE239" s="2"/>
      <c r="AF239" s="2"/>
      <c r="AG239" s="2"/>
      <c r="AH239" s="2"/>
    </row>
    <row r="240" spans="1:34" ht="15.75" customHeight="1" x14ac:dyDescent="0.25">
      <c r="A240" s="2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2"/>
      <c r="Z240" s="2"/>
      <c r="AA240" s="2"/>
      <c r="AB240" s="2"/>
      <c r="AC240" s="2"/>
      <c r="AD240" s="2"/>
      <c r="AE240" s="2"/>
      <c r="AF240" s="2"/>
      <c r="AG240" s="2"/>
      <c r="AH240" s="2"/>
    </row>
    <row r="241" spans="1:34" ht="15.75" customHeight="1" x14ac:dyDescent="0.25">
      <c r="A241" s="2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2"/>
      <c r="Z241" s="2"/>
      <c r="AA241" s="2"/>
      <c r="AB241" s="2"/>
      <c r="AC241" s="2"/>
      <c r="AD241" s="2"/>
      <c r="AE241" s="2"/>
      <c r="AF241" s="2"/>
      <c r="AG241" s="2"/>
      <c r="AH241" s="2"/>
    </row>
    <row r="242" spans="1:34" ht="15.75" customHeight="1" x14ac:dyDescent="0.25">
      <c r="A242" s="2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2"/>
      <c r="Z242" s="2"/>
      <c r="AA242" s="2"/>
      <c r="AB242" s="2"/>
      <c r="AC242" s="2"/>
      <c r="AD242" s="2"/>
      <c r="AE242" s="2"/>
      <c r="AF242" s="2"/>
      <c r="AG242" s="2"/>
      <c r="AH242" s="2"/>
    </row>
    <row r="243" spans="1:34" ht="15.75" customHeight="1" x14ac:dyDescent="0.25">
      <c r="A243" s="2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2"/>
      <c r="Z243" s="2"/>
      <c r="AA243" s="2"/>
      <c r="AB243" s="2"/>
      <c r="AC243" s="2"/>
      <c r="AD243" s="2"/>
      <c r="AE243" s="2"/>
      <c r="AF243" s="2"/>
      <c r="AG243" s="2"/>
      <c r="AH243" s="2"/>
    </row>
    <row r="244" spans="1:34" ht="15.75" customHeight="1" x14ac:dyDescent="0.25">
      <c r="A244" s="2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2"/>
      <c r="Z244" s="2"/>
      <c r="AA244" s="2"/>
      <c r="AB244" s="2"/>
      <c r="AC244" s="2"/>
      <c r="AD244" s="2"/>
      <c r="AE244" s="2"/>
      <c r="AF244" s="2"/>
      <c r="AG244" s="2"/>
      <c r="AH244" s="2"/>
    </row>
    <row r="245" spans="1:34" ht="15.75" customHeight="1" x14ac:dyDescent="0.25">
      <c r="A245" s="2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2"/>
      <c r="Z245" s="2"/>
      <c r="AA245" s="2"/>
      <c r="AB245" s="2"/>
      <c r="AC245" s="2"/>
      <c r="AD245" s="2"/>
      <c r="AE245" s="2"/>
      <c r="AF245" s="2"/>
      <c r="AG245" s="2"/>
      <c r="AH245" s="2"/>
    </row>
    <row r="246" spans="1:34" ht="15.75" customHeight="1" x14ac:dyDescent="0.25">
      <c r="A246" s="2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2"/>
      <c r="Z246" s="2"/>
      <c r="AA246" s="2"/>
      <c r="AB246" s="2"/>
      <c r="AC246" s="2"/>
      <c r="AD246" s="2"/>
      <c r="AE246" s="2"/>
      <c r="AF246" s="2"/>
      <c r="AG246" s="2"/>
      <c r="AH246" s="2"/>
    </row>
    <row r="247" spans="1:34" ht="15.75" customHeight="1" x14ac:dyDescent="0.25">
      <c r="A247" s="2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2"/>
      <c r="Z247" s="2"/>
      <c r="AA247" s="2"/>
      <c r="AB247" s="2"/>
      <c r="AC247" s="2"/>
      <c r="AD247" s="2"/>
      <c r="AE247" s="2"/>
      <c r="AF247" s="2"/>
      <c r="AG247" s="2"/>
      <c r="AH247" s="2"/>
    </row>
    <row r="248" spans="1:34" ht="15.75" customHeight="1" x14ac:dyDescent="0.25">
      <c r="A248" s="2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2"/>
      <c r="Z248" s="2"/>
      <c r="AA248" s="2"/>
      <c r="AB248" s="2"/>
      <c r="AC248" s="2"/>
      <c r="AD248" s="2"/>
      <c r="AE248" s="2"/>
      <c r="AF248" s="2"/>
      <c r="AG248" s="2"/>
      <c r="AH248" s="2"/>
    </row>
    <row r="249" spans="1:34" ht="15.75" customHeight="1" x14ac:dyDescent="0.25">
      <c r="A249" s="2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2"/>
      <c r="Z249" s="2"/>
      <c r="AA249" s="2"/>
      <c r="AB249" s="2"/>
      <c r="AC249" s="2"/>
      <c r="AD249" s="2"/>
      <c r="AE249" s="2"/>
      <c r="AF249" s="2"/>
      <c r="AG249" s="2"/>
      <c r="AH249" s="2"/>
    </row>
    <row r="250" spans="1:34" ht="15.75" customHeight="1" x14ac:dyDescent="0.25">
      <c r="A250" s="2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2"/>
      <c r="Z250" s="2"/>
      <c r="AA250" s="2"/>
      <c r="AB250" s="2"/>
      <c r="AC250" s="2"/>
      <c r="AD250" s="2"/>
      <c r="AE250" s="2"/>
      <c r="AF250" s="2"/>
      <c r="AG250" s="2"/>
      <c r="AH250" s="2"/>
    </row>
    <row r="251" spans="1:34" ht="15.75" customHeight="1" x14ac:dyDescent="0.25">
      <c r="A251" s="2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2"/>
      <c r="Z251" s="2"/>
      <c r="AA251" s="2"/>
      <c r="AB251" s="2"/>
      <c r="AC251" s="2"/>
      <c r="AD251" s="2"/>
      <c r="AE251" s="2"/>
      <c r="AF251" s="2"/>
      <c r="AG251" s="2"/>
      <c r="AH251" s="2"/>
    </row>
    <row r="252" spans="1:34" ht="15.75" customHeight="1" x14ac:dyDescent="0.25">
      <c r="A252" s="2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2"/>
      <c r="Z252" s="2"/>
      <c r="AA252" s="2"/>
      <c r="AB252" s="2"/>
      <c r="AC252" s="2"/>
      <c r="AD252" s="2"/>
      <c r="AE252" s="2"/>
      <c r="AF252" s="2"/>
      <c r="AG252" s="2"/>
      <c r="AH252" s="2"/>
    </row>
    <row r="253" spans="1:34" ht="15.75" customHeight="1" x14ac:dyDescent="0.25">
      <c r="A253" s="2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2"/>
      <c r="Z253" s="2"/>
      <c r="AA253" s="2"/>
      <c r="AB253" s="2"/>
      <c r="AC253" s="2"/>
      <c r="AD253" s="2"/>
      <c r="AE253" s="2"/>
      <c r="AF253" s="2"/>
      <c r="AG253" s="2"/>
      <c r="AH253" s="2"/>
    </row>
    <row r="254" spans="1:34" ht="15.75" customHeight="1" x14ac:dyDescent="0.25">
      <c r="A254" s="2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2"/>
      <c r="Z254" s="2"/>
      <c r="AA254" s="2"/>
      <c r="AB254" s="2"/>
      <c r="AC254" s="2"/>
      <c r="AD254" s="2"/>
      <c r="AE254" s="2"/>
      <c r="AF254" s="2"/>
      <c r="AG254" s="2"/>
      <c r="AH254" s="2"/>
    </row>
    <row r="255" spans="1:34" ht="15.75" customHeight="1" x14ac:dyDescent="0.25">
      <c r="A255" s="2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2"/>
      <c r="Z255" s="2"/>
      <c r="AA255" s="2"/>
      <c r="AB255" s="2"/>
      <c r="AC255" s="2"/>
      <c r="AD255" s="2"/>
      <c r="AE255" s="2"/>
      <c r="AF255" s="2"/>
      <c r="AG255" s="2"/>
      <c r="AH255" s="2"/>
    </row>
    <row r="256" spans="1:34" ht="15.75" customHeight="1" x14ac:dyDescent="0.25">
      <c r="A256" s="2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2"/>
      <c r="Z256" s="2"/>
      <c r="AA256" s="2"/>
      <c r="AB256" s="2"/>
      <c r="AC256" s="2"/>
      <c r="AD256" s="2"/>
      <c r="AE256" s="2"/>
      <c r="AF256" s="2"/>
      <c r="AG256" s="2"/>
      <c r="AH256" s="2"/>
    </row>
    <row r="257" spans="1:34" ht="15.75" customHeight="1" x14ac:dyDescent="0.25">
      <c r="A257" s="2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2"/>
      <c r="Z257" s="2"/>
      <c r="AA257" s="2"/>
      <c r="AB257" s="2"/>
      <c r="AC257" s="2"/>
      <c r="AD257" s="2"/>
      <c r="AE257" s="2"/>
      <c r="AF257" s="2"/>
      <c r="AG257" s="2"/>
      <c r="AH257" s="2"/>
    </row>
    <row r="258" spans="1:34" ht="15.75" customHeight="1" x14ac:dyDescent="0.25">
      <c r="A258" s="2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2"/>
      <c r="Z258" s="2"/>
      <c r="AA258" s="2"/>
      <c r="AB258" s="2"/>
      <c r="AC258" s="2"/>
      <c r="AD258" s="2"/>
      <c r="AE258" s="2"/>
      <c r="AF258" s="2"/>
      <c r="AG258" s="2"/>
      <c r="AH258" s="2"/>
    </row>
    <row r="259" spans="1:34" ht="15.75" customHeight="1" x14ac:dyDescent="0.25">
      <c r="A259" s="2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2"/>
      <c r="Z259" s="2"/>
      <c r="AA259" s="2"/>
      <c r="AB259" s="2"/>
      <c r="AC259" s="2"/>
      <c r="AD259" s="2"/>
      <c r="AE259" s="2"/>
      <c r="AF259" s="2"/>
      <c r="AG259" s="2"/>
      <c r="AH259" s="2"/>
    </row>
    <row r="260" spans="1:34" ht="15.75" customHeight="1" x14ac:dyDescent="0.25"/>
    <row r="261" spans="1:34" ht="15.75" customHeight="1" x14ac:dyDescent="0.25"/>
    <row r="262" spans="1:34" ht="15.75" customHeight="1" x14ac:dyDescent="0.25"/>
    <row r="263" spans="1:34" ht="15.75" customHeight="1" x14ac:dyDescent="0.25"/>
    <row r="264" spans="1:34" ht="15.75" customHeight="1" x14ac:dyDescent="0.25"/>
    <row r="265" spans="1:34" ht="15.75" customHeight="1" x14ac:dyDescent="0.25"/>
    <row r="266" spans="1:34" ht="15.75" customHeight="1" x14ac:dyDescent="0.25"/>
    <row r="267" spans="1:34" ht="15.75" customHeight="1" x14ac:dyDescent="0.25"/>
    <row r="268" spans="1:34" ht="15.75" customHeight="1" x14ac:dyDescent="0.25"/>
    <row r="269" spans="1:34" ht="15.75" customHeight="1" x14ac:dyDescent="0.25"/>
    <row r="270" spans="1:34" ht="15.75" customHeight="1" x14ac:dyDescent="0.25"/>
    <row r="271" spans="1:34" ht="15.75" customHeight="1" x14ac:dyDescent="0.25"/>
    <row r="272" spans="1:34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</sheetData>
  <mergeCells count="1">
    <mergeCell ref="A1:X1"/>
  </mergeCells>
  <printOptions gridLines="1"/>
  <pageMargins left="0.70866141732283472" right="0.70866141732283472" top="0.55118110236220474" bottom="0.51181102362204722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1000"/>
  <sheetViews>
    <sheetView workbookViewId="0"/>
  </sheetViews>
  <sheetFormatPr defaultColWidth="11.1796875" defaultRowHeight="15" customHeight="1" x14ac:dyDescent="0.25"/>
  <cols>
    <col min="1" max="3" width="8.54296875" customWidth="1"/>
    <col min="4" max="4" width="8.90625" hidden="1" customWidth="1"/>
    <col min="5" max="5" width="9.90625" hidden="1" customWidth="1"/>
    <col min="6" max="6" width="8.90625" hidden="1" customWidth="1"/>
    <col min="7" max="7" width="9.90625" hidden="1" customWidth="1"/>
    <col min="8" max="8" width="8.90625" hidden="1" customWidth="1"/>
    <col min="9" max="9" width="9.90625" hidden="1" customWidth="1"/>
    <col min="10" max="10" width="8.90625" hidden="1" customWidth="1"/>
    <col min="11" max="11" width="9.90625" hidden="1" customWidth="1"/>
    <col min="12" max="12" width="8.90625" hidden="1" customWidth="1"/>
    <col min="13" max="13" width="9.90625" customWidth="1"/>
    <col min="14" max="14" width="8.54296875" customWidth="1"/>
    <col min="15" max="15" width="9.90625" customWidth="1"/>
    <col min="16" max="16" width="8.54296875" customWidth="1"/>
    <col min="17" max="17" width="11" customWidth="1"/>
    <col min="18" max="18" width="8.54296875" customWidth="1"/>
    <col min="19" max="19" width="11" customWidth="1"/>
    <col min="20" max="20" width="8.54296875" customWidth="1"/>
    <col min="21" max="21" width="9.90625" customWidth="1"/>
    <col min="22" max="22" width="8.54296875" customWidth="1"/>
    <col min="23" max="23" width="9.90625" customWidth="1"/>
    <col min="24" max="24" width="8.54296875" customWidth="1"/>
    <col min="25" max="25" width="9.90625" customWidth="1"/>
    <col min="26" max="26" width="8.54296875" customWidth="1"/>
    <col min="27" max="27" width="9.90625" customWidth="1"/>
    <col min="28" max="28" width="8.54296875" customWidth="1"/>
    <col min="29" max="29" width="9.90625" customWidth="1"/>
    <col min="30" max="30" width="8.54296875" customWidth="1"/>
    <col min="31" max="31" width="9.90625" customWidth="1"/>
    <col min="32" max="32" width="8.54296875" customWidth="1"/>
    <col min="33" max="33" width="9.90625" customWidth="1"/>
    <col min="34" max="34" width="8.54296875" customWidth="1"/>
    <col min="35" max="35" width="9.90625" customWidth="1"/>
    <col min="36" max="36" width="8.54296875" customWidth="1"/>
    <col min="37" max="37" width="9.90625" customWidth="1"/>
    <col min="38" max="38" width="8.54296875" customWidth="1"/>
    <col min="39" max="39" width="9.90625" customWidth="1"/>
    <col min="40" max="40" width="8.54296875" customWidth="1"/>
    <col min="41" max="41" width="9.90625" customWidth="1"/>
    <col min="42" max="42" width="8.54296875" customWidth="1"/>
    <col min="43" max="43" width="9.90625" customWidth="1"/>
  </cols>
  <sheetData>
    <row r="1" spans="1:43" ht="15.6" x14ac:dyDescent="0.3">
      <c r="A1" s="27" t="s">
        <v>65</v>
      </c>
    </row>
    <row r="2" spans="1:43" ht="15.6" x14ac:dyDescent="0.3">
      <c r="D2" s="27" t="s">
        <v>66</v>
      </c>
      <c r="E2" s="28">
        <v>42369</v>
      </c>
      <c r="G2" s="28">
        <v>42460</v>
      </c>
      <c r="I2" s="28">
        <v>42551</v>
      </c>
      <c r="K2" s="28">
        <v>42643</v>
      </c>
      <c r="M2" s="28">
        <v>42735</v>
      </c>
      <c r="O2" s="28">
        <v>42825</v>
      </c>
      <c r="Q2" s="28">
        <v>42916</v>
      </c>
      <c r="S2" s="28">
        <v>43008</v>
      </c>
      <c r="U2" s="28">
        <v>43100</v>
      </c>
      <c r="W2" s="28">
        <v>43190</v>
      </c>
      <c r="Y2" s="28">
        <v>43281</v>
      </c>
      <c r="AA2" s="28">
        <v>43373</v>
      </c>
      <c r="AC2" s="28">
        <v>43465</v>
      </c>
      <c r="AE2" s="28">
        <v>43555</v>
      </c>
      <c r="AG2" s="28">
        <v>43646</v>
      </c>
      <c r="AI2" s="28">
        <v>43738</v>
      </c>
      <c r="AK2" s="28">
        <v>43830</v>
      </c>
      <c r="AM2" s="28">
        <v>43921</v>
      </c>
      <c r="AO2" s="28">
        <v>44012</v>
      </c>
      <c r="AQ2" s="28">
        <v>44104</v>
      </c>
    </row>
    <row r="4" spans="1:43" ht="15.6" x14ac:dyDescent="0.3">
      <c r="A4" s="29" t="s">
        <v>67</v>
      </c>
      <c r="C4" s="30">
        <v>40625</v>
      </c>
      <c r="D4" s="27">
        <f>D7-D5</f>
        <v>0.85999999999999988</v>
      </c>
      <c r="E4" s="30">
        <f t="shared" ref="E4:E5" si="0">SUM(C4:D4)</f>
        <v>40625.86</v>
      </c>
      <c r="F4" s="27">
        <f>F7-F5</f>
        <v>7.0900000000000007</v>
      </c>
      <c r="G4" s="30">
        <f t="shared" ref="G4:G5" si="1">SUM(E4:F4)</f>
        <v>40632.949999999997</v>
      </c>
      <c r="H4" s="27">
        <f>H7-H5</f>
        <v>7.0900000000000007</v>
      </c>
      <c r="I4" s="30">
        <f t="shared" ref="I4:I5" si="2">SUM(G4:H4)</f>
        <v>40640.039999999994</v>
      </c>
      <c r="J4" s="27">
        <f>J7-J5</f>
        <v>7.0900000000000007</v>
      </c>
      <c r="K4" s="30">
        <f t="shared" ref="K4:K5" si="3">SUM(I4:J4)</f>
        <v>40647.12999999999</v>
      </c>
      <c r="L4" s="27">
        <f>L7-L5</f>
        <v>4.8600000000000003</v>
      </c>
      <c r="M4" s="30">
        <f t="shared" ref="M4:M5" si="4">SUM(K4:L4)</f>
        <v>40651.989999999991</v>
      </c>
      <c r="N4" s="27">
        <f>N7-N5</f>
        <v>3.91</v>
      </c>
      <c r="O4" s="30">
        <f t="shared" ref="O4:O5" si="5">SUM(M4:N4)</f>
        <v>40655.899999999994</v>
      </c>
      <c r="P4" s="27">
        <f>P7-P5</f>
        <v>3.91</v>
      </c>
      <c r="Q4" s="7">
        <f>40659.81-3133.4-626.68</f>
        <v>36899.729999999996</v>
      </c>
      <c r="R4" s="31">
        <f>R7-R5</f>
        <v>3.74</v>
      </c>
      <c r="S4" s="30">
        <f>SUM(Q4:R4)-15040.32</f>
        <v>21863.149999999994</v>
      </c>
      <c r="T4" s="30">
        <f>ROUND(T7/S7*S4,2)</f>
        <v>2.6</v>
      </c>
      <c r="U4" s="30">
        <f>SUM(S4:T4)+3133.4</f>
        <v>24999.149999999994</v>
      </c>
      <c r="V4" s="30">
        <f>ROUND(V7/U7*U4,2)</f>
        <v>3.98</v>
      </c>
      <c r="W4" s="30">
        <f t="shared" ref="W4:W5" si="6">SUM(U4:V4)</f>
        <v>25003.129999999994</v>
      </c>
      <c r="X4" s="27">
        <v>4.3499999999999996</v>
      </c>
      <c r="Y4" s="30">
        <f t="shared" ref="Y4:Y5" si="7">SUM(W4:X4)</f>
        <v>25007.479999999992</v>
      </c>
      <c r="Z4" s="27">
        <v>5.31</v>
      </c>
      <c r="AA4" s="27">
        <v>25012.79</v>
      </c>
      <c r="AB4" s="27">
        <v>12.45</v>
      </c>
      <c r="AC4" s="27">
        <v>25025.24</v>
      </c>
      <c r="AD4" s="27">
        <v>7.82</v>
      </c>
      <c r="AE4" s="27">
        <v>10461.39</v>
      </c>
      <c r="AF4" s="27">
        <v>5.52</v>
      </c>
      <c r="AG4" s="27">
        <v>10466.91</v>
      </c>
      <c r="AH4" s="27">
        <v>5.17</v>
      </c>
      <c r="AI4" s="27">
        <v>10472.08</v>
      </c>
      <c r="AJ4" s="27">
        <v>5.17</v>
      </c>
      <c r="AK4" s="27">
        <v>10477.25</v>
      </c>
      <c r="AL4" s="27">
        <v>5.18</v>
      </c>
      <c r="AM4" s="27">
        <v>10482.43</v>
      </c>
      <c r="AO4" s="27">
        <v>717.43</v>
      </c>
      <c r="AQ4" s="27">
        <v>0</v>
      </c>
    </row>
    <row r="5" spans="1:43" ht="15.6" x14ac:dyDescent="0.3">
      <c r="A5" s="27" t="s">
        <v>68</v>
      </c>
      <c r="C5" s="27">
        <v>7393.93</v>
      </c>
      <c r="D5" s="27">
        <v>1.29</v>
      </c>
      <c r="E5" s="30">
        <f t="shared" si="0"/>
        <v>7395.22</v>
      </c>
      <c r="F5" s="27">
        <v>1.29</v>
      </c>
      <c r="G5" s="30">
        <f t="shared" si="1"/>
        <v>7396.51</v>
      </c>
      <c r="H5" s="27">
        <v>1.29</v>
      </c>
      <c r="I5" s="30">
        <f t="shared" si="2"/>
        <v>7397.8</v>
      </c>
      <c r="J5" s="27">
        <v>1.29</v>
      </c>
      <c r="K5" s="30">
        <f t="shared" si="3"/>
        <v>7399.09</v>
      </c>
      <c r="L5" s="27">
        <v>0.88</v>
      </c>
      <c r="M5" s="30">
        <f t="shared" si="4"/>
        <v>7399.97</v>
      </c>
      <c r="N5" s="27">
        <v>0.88</v>
      </c>
      <c r="O5" s="30">
        <f t="shared" si="5"/>
        <v>7400.85</v>
      </c>
      <c r="P5" s="27">
        <v>0.88</v>
      </c>
      <c r="Q5" s="7">
        <f>7401.73+3133.4+626.68</f>
        <v>11161.81</v>
      </c>
      <c r="R5" s="7">
        <v>1.05</v>
      </c>
      <c r="S5" s="30">
        <f>SUM(Q5:R5)+15040.32-18800</f>
        <v>7403.18</v>
      </c>
      <c r="T5" s="27">
        <f>ROUND(T7/S7*S5,2)</f>
        <v>0.88</v>
      </c>
      <c r="U5" s="30">
        <f>SUM(S5:T5)</f>
        <v>7404.06</v>
      </c>
      <c r="V5" s="27">
        <f>ROUND(V7/U7*U5,2)</f>
        <v>1.18</v>
      </c>
      <c r="W5" s="30">
        <f t="shared" si="6"/>
        <v>7405.2400000000007</v>
      </c>
      <c r="X5" s="27">
        <v>1.31</v>
      </c>
      <c r="Y5" s="30">
        <f t="shared" si="7"/>
        <v>7406.5500000000011</v>
      </c>
      <c r="Z5" s="27">
        <v>1.59</v>
      </c>
      <c r="AA5" s="27">
        <v>7408.14</v>
      </c>
      <c r="AB5" s="27">
        <v>3.72</v>
      </c>
      <c r="AC5" s="27">
        <v>7411.86</v>
      </c>
      <c r="AD5" s="27">
        <v>5.67</v>
      </c>
      <c r="AE5" s="27">
        <v>7417.53</v>
      </c>
      <c r="AF5" s="27">
        <v>4.01</v>
      </c>
      <c r="AG5" s="27">
        <v>7421.54</v>
      </c>
      <c r="AH5" s="27">
        <v>3.75</v>
      </c>
      <c r="AI5" s="27">
        <v>7425.29</v>
      </c>
      <c r="AJ5" s="27">
        <v>3.75</v>
      </c>
      <c r="AK5" s="27">
        <v>7429.04</v>
      </c>
      <c r="AL5" s="27">
        <v>3.75</v>
      </c>
      <c r="AM5" s="27">
        <v>7432.79</v>
      </c>
      <c r="AN5" s="27">
        <v>5.13</v>
      </c>
      <c r="AO5" s="27">
        <v>7437.92</v>
      </c>
      <c r="AP5" s="27">
        <v>0.19</v>
      </c>
      <c r="AQ5" s="27">
        <v>7438.11</v>
      </c>
    </row>
    <row r="7" spans="1:43" ht="15.6" x14ac:dyDescent="0.3">
      <c r="C7" s="30">
        <f>SUM(C4:C6)</f>
        <v>48018.93</v>
      </c>
      <c r="D7" s="27">
        <v>2.15</v>
      </c>
      <c r="E7" s="30">
        <f>SUM(E4:E6)</f>
        <v>48021.08</v>
      </c>
      <c r="F7" s="27">
        <v>8.3800000000000008</v>
      </c>
      <c r="G7" s="30">
        <f>SUM(G4:G6)</f>
        <v>48029.46</v>
      </c>
      <c r="H7" s="27">
        <v>8.3800000000000008</v>
      </c>
      <c r="I7" s="30">
        <f>SUM(I4:I6)</f>
        <v>48037.84</v>
      </c>
      <c r="J7" s="27">
        <v>8.3800000000000008</v>
      </c>
      <c r="K7" s="30">
        <f>SUM(K4:K6)</f>
        <v>48046.219999999987</v>
      </c>
      <c r="L7" s="27">
        <v>5.74</v>
      </c>
      <c r="M7" s="30">
        <f>SUM(M4:M6)</f>
        <v>48051.959999999992</v>
      </c>
      <c r="N7" s="27">
        <v>4.79</v>
      </c>
      <c r="O7" s="30">
        <f>SUM(O4:O6)</f>
        <v>48056.749999999993</v>
      </c>
      <c r="P7" s="27">
        <v>4.79</v>
      </c>
      <c r="Q7" s="30">
        <f>SUM(Q4:Q6)</f>
        <v>48061.539999999994</v>
      </c>
      <c r="R7" s="27">
        <v>4.79</v>
      </c>
      <c r="S7" s="30">
        <f>SUM(S4:S6)</f>
        <v>29266.329999999994</v>
      </c>
      <c r="T7" s="27">
        <v>3.48</v>
      </c>
      <c r="U7" s="30">
        <f>SUM(U4:U6)</f>
        <v>32403.209999999995</v>
      </c>
      <c r="V7" s="27">
        <v>5.16</v>
      </c>
      <c r="W7" s="30">
        <f>SUM(W4:W6)</f>
        <v>32408.369999999995</v>
      </c>
      <c r="X7" s="27">
        <v>5.66</v>
      </c>
      <c r="Y7" s="30">
        <v>32414.03</v>
      </c>
      <c r="Z7" s="30">
        <v>6.9</v>
      </c>
      <c r="AA7" s="27">
        <f t="shared" ref="AA7:AE7" si="8">SUM(AA4:AA6)</f>
        <v>32420.93</v>
      </c>
      <c r="AB7" s="27">
        <f t="shared" si="8"/>
        <v>16.169999999999998</v>
      </c>
      <c r="AC7" s="30">
        <f t="shared" si="8"/>
        <v>32437.100000000002</v>
      </c>
      <c r="AD7" s="27">
        <f t="shared" si="8"/>
        <v>13.49</v>
      </c>
      <c r="AE7" s="27">
        <f t="shared" si="8"/>
        <v>17878.919999999998</v>
      </c>
      <c r="AF7" s="27">
        <v>9.5299999999999994</v>
      </c>
      <c r="AG7" s="27">
        <f>SUM(AG4:AG6)</f>
        <v>17888.45</v>
      </c>
      <c r="AH7" s="27">
        <v>8.92</v>
      </c>
      <c r="AI7" s="27">
        <f t="shared" ref="AI7:AM7" si="9">SUM(AI4:AI6)</f>
        <v>17897.37</v>
      </c>
      <c r="AJ7" s="27">
        <f t="shared" si="9"/>
        <v>8.92</v>
      </c>
      <c r="AK7" s="27">
        <f t="shared" si="9"/>
        <v>17906.29</v>
      </c>
      <c r="AL7" s="27">
        <f t="shared" si="9"/>
        <v>8.93</v>
      </c>
      <c r="AM7" s="27">
        <f t="shared" si="9"/>
        <v>17915.22</v>
      </c>
      <c r="AO7" s="27">
        <f>SUM(AO4:AO6)</f>
        <v>8155.35</v>
      </c>
      <c r="AQ7" s="27">
        <f>SUM(AQ4:AQ6)</f>
        <v>7438.11</v>
      </c>
    </row>
    <row r="10" spans="1:43" ht="15.6" x14ac:dyDescent="0.3">
      <c r="L10" s="27">
        <f>1.29/8.38*5.74</f>
        <v>0.88360381861575166</v>
      </c>
      <c r="U10" s="32"/>
    </row>
    <row r="12" spans="1:43" x14ac:dyDescent="0.25">
      <c r="M12" s="28"/>
    </row>
    <row r="14" spans="1:43" x14ac:dyDescent="0.25">
      <c r="E14" s="28"/>
      <c r="G14" s="28"/>
      <c r="I14" s="28"/>
      <c r="K14" s="28"/>
      <c r="M14" s="28"/>
      <c r="O14" s="28"/>
      <c r="Q14" s="28"/>
      <c r="S14" s="28"/>
      <c r="U14" s="28"/>
    </row>
    <row r="16" spans="1:43" x14ac:dyDescent="0.25">
      <c r="A16" s="29"/>
      <c r="C16" s="30"/>
      <c r="E16" s="30"/>
      <c r="G16" s="30"/>
      <c r="I16" s="30"/>
      <c r="K16" s="30"/>
      <c r="M16" s="30"/>
      <c r="O16" s="30"/>
      <c r="Q16" s="7"/>
      <c r="S16" s="30"/>
    </row>
    <row r="17" spans="3:19" x14ac:dyDescent="0.25">
      <c r="E17" s="30"/>
      <c r="G17" s="30"/>
      <c r="I17" s="30"/>
      <c r="K17" s="30"/>
      <c r="M17" s="30"/>
      <c r="O17" s="30"/>
      <c r="Q17" s="7"/>
      <c r="R17" s="7"/>
      <c r="S17" s="30"/>
    </row>
    <row r="19" spans="3:19" x14ac:dyDescent="0.25">
      <c r="C19" s="30"/>
      <c r="E19" s="30"/>
      <c r="G19" s="30"/>
      <c r="I19" s="30"/>
      <c r="K19" s="30"/>
      <c r="M19" s="30"/>
      <c r="O19" s="30"/>
      <c r="Q19" s="30"/>
      <c r="S19" s="30"/>
    </row>
    <row r="21" spans="3:19" ht="15.75" customHeight="1" x14ac:dyDescent="0.25"/>
    <row r="22" spans="3:19" ht="15.75" customHeight="1" x14ac:dyDescent="0.3">
      <c r="L22" s="27">
        <f>1.29/8.38*5.74</f>
        <v>0.88360381861575166</v>
      </c>
    </row>
    <row r="23" spans="3:19" ht="15.75" customHeight="1" x14ac:dyDescent="0.25"/>
    <row r="24" spans="3:19" ht="15.75" customHeight="1" x14ac:dyDescent="0.25"/>
    <row r="25" spans="3:19" ht="15.75" customHeight="1" x14ac:dyDescent="0.25"/>
    <row r="26" spans="3:19" ht="15.75" customHeight="1" x14ac:dyDescent="0.25"/>
    <row r="27" spans="3:19" ht="15.75" customHeight="1" x14ac:dyDescent="0.25"/>
    <row r="28" spans="3:19" ht="15.75" customHeight="1" x14ac:dyDescent="0.25"/>
    <row r="29" spans="3:19" ht="15.75" customHeight="1" x14ac:dyDescent="0.25"/>
    <row r="30" spans="3:19" ht="15.75" customHeight="1" x14ac:dyDescent="0.25"/>
    <row r="31" spans="3:19" ht="15.75" customHeight="1" x14ac:dyDescent="0.25"/>
    <row r="32" spans="3:19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paperSize="9"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General</vt:lpstr>
      <vt:lpstr>GenMonMgrAc-adj01.12.17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 Parish Clerk</dc:creator>
  <cp:lastModifiedBy>NL Parish Clerk</cp:lastModifiedBy>
  <dcterms:created xsi:type="dcterms:W3CDTF">2022-02-01T14:04:45Z</dcterms:created>
  <dcterms:modified xsi:type="dcterms:W3CDTF">2022-06-08T09:53:10Z</dcterms:modified>
</cp:coreProperties>
</file>