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2/21st November 2022/Trust meeting/"/>
    </mc:Choice>
  </mc:AlternateContent>
  <xr:revisionPtr revIDLastSave="119" documentId="8_{754726EB-909C-4BD1-9FDB-100A1BFA931A}" xr6:coauthVersionLast="47" xr6:coauthVersionMax="47" xr10:uidLastSave="{BF3F2904-094F-47C3-84D5-B633163CCCF4}"/>
  <bookViews>
    <workbookView xWindow="-108" yWindow="-108" windowWidth="23256" windowHeight="12576" xr2:uid="{00000000-000D-0000-FFFF-FFFF00000000}"/>
  </bookViews>
  <sheets>
    <sheet name="Field Gardens (Trust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51" i="1" l="1"/>
  <c r="B16" i="1" l="1"/>
  <c r="B13" i="1"/>
  <c r="V51" i="1"/>
  <c r="S40" i="1"/>
  <c r="X38" i="1"/>
  <c r="S38" i="1"/>
  <c r="R38" i="1"/>
  <c r="Q38" i="1"/>
  <c r="N38" i="1"/>
  <c r="M38" i="1"/>
  <c r="M40" i="1" s="1"/>
  <c r="L38" i="1"/>
  <c r="K38" i="1"/>
  <c r="I38" i="1"/>
  <c r="H38" i="1"/>
  <c r="G38" i="1"/>
  <c r="F38" i="1"/>
  <c r="D38" i="1"/>
  <c r="C38" i="1"/>
  <c r="B38" i="1"/>
  <c r="T37" i="1"/>
  <c r="O37" i="1"/>
  <c r="W37" i="1" s="1"/>
  <c r="J37" i="1"/>
  <c r="E37" i="1"/>
  <c r="T36" i="1"/>
  <c r="O36" i="1"/>
  <c r="J36" i="1"/>
  <c r="E36" i="1"/>
  <c r="W36" i="1" s="1"/>
  <c r="T35" i="1"/>
  <c r="O35" i="1"/>
  <c r="J35" i="1"/>
  <c r="E35" i="1"/>
  <c r="T34" i="1"/>
  <c r="O34" i="1"/>
  <c r="J34" i="1"/>
  <c r="E34" i="1"/>
  <c r="W34" i="1" s="1"/>
  <c r="T33" i="1"/>
  <c r="T38" i="1" s="1"/>
  <c r="O33" i="1"/>
  <c r="J33" i="1"/>
  <c r="E33" i="1"/>
  <c r="U31" i="1"/>
  <c r="S31" i="1"/>
  <c r="R31" i="1"/>
  <c r="R40" i="1" s="1"/>
  <c r="Q31" i="1"/>
  <c r="Q40" i="1" s="1"/>
  <c r="P31" i="1"/>
  <c r="P40" i="1" s="1"/>
  <c r="N31" i="1"/>
  <c r="N40" i="1" s="1"/>
  <c r="M31" i="1"/>
  <c r="L31" i="1"/>
  <c r="L40" i="1" s="1"/>
  <c r="K31" i="1"/>
  <c r="K40" i="1" s="1"/>
  <c r="I31" i="1"/>
  <c r="I40" i="1" s="1"/>
  <c r="H31" i="1"/>
  <c r="G31" i="1"/>
  <c r="F31" i="1"/>
  <c r="F40" i="1" s="1"/>
  <c r="D31" i="1"/>
  <c r="D40" i="1" s="1"/>
  <c r="C31" i="1"/>
  <c r="B31" i="1"/>
  <c r="B40" i="1" s="1"/>
  <c r="O30" i="1"/>
  <c r="J30" i="1"/>
  <c r="E30" i="1"/>
  <c r="T29" i="1"/>
  <c r="O29" i="1"/>
  <c r="J29" i="1"/>
  <c r="E29" i="1"/>
  <c r="T28" i="1"/>
  <c r="O28" i="1"/>
  <c r="W28" i="1" s="1"/>
  <c r="J28" i="1"/>
  <c r="E28" i="1"/>
  <c r="W27" i="1"/>
  <c r="T26" i="1"/>
  <c r="O26" i="1"/>
  <c r="J26" i="1"/>
  <c r="E26" i="1"/>
  <c r="W26" i="1" s="1"/>
  <c r="T25" i="1"/>
  <c r="O25" i="1"/>
  <c r="J25" i="1"/>
  <c r="E25" i="1"/>
  <c r="T24" i="1"/>
  <c r="O24" i="1"/>
  <c r="J24" i="1"/>
  <c r="E24" i="1"/>
  <c r="T23" i="1"/>
  <c r="O23" i="1"/>
  <c r="J23" i="1"/>
  <c r="E23" i="1"/>
  <c r="W23" i="1" s="1"/>
  <c r="T22" i="1"/>
  <c r="O22" i="1"/>
  <c r="J22" i="1"/>
  <c r="E22" i="1"/>
  <c r="W22" i="1" s="1"/>
  <c r="T21" i="1"/>
  <c r="O21" i="1"/>
  <c r="J21" i="1"/>
  <c r="E21" i="1"/>
  <c r="T20" i="1"/>
  <c r="T31" i="1" s="1"/>
  <c r="O20" i="1"/>
  <c r="J20" i="1"/>
  <c r="E20" i="1"/>
  <c r="U16" i="1"/>
  <c r="S16" i="1"/>
  <c r="R16" i="1"/>
  <c r="Q16" i="1"/>
  <c r="P16" i="1"/>
  <c r="K16" i="1"/>
  <c r="I16" i="1"/>
  <c r="F16" i="1"/>
  <c r="D16" i="1"/>
  <c r="C16" i="1"/>
  <c r="X14" i="1"/>
  <c r="T14" i="1"/>
  <c r="O14" i="1"/>
  <c r="J14" i="1"/>
  <c r="E14" i="1"/>
  <c r="W13" i="1"/>
  <c r="V13" i="1"/>
  <c r="V16" i="1" s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E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W7" i="1" s="1"/>
  <c r="X6" i="1"/>
  <c r="T6" i="1"/>
  <c r="S6" i="1"/>
  <c r="R6" i="1"/>
  <c r="Q6" i="1"/>
  <c r="N6" i="1"/>
  <c r="N16" i="1" s="1"/>
  <c r="M6" i="1"/>
  <c r="M16" i="1" s="1"/>
  <c r="L6" i="1"/>
  <c r="L16" i="1" s="1"/>
  <c r="H6" i="1"/>
  <c r="H16" i="1" s="1"/>
  <c r="G16" i="1"/>
  <c r="E6" i="1"/>
  <c r="X5" i="1"/>
  <c r="T5" i="1"/>
  <c r="O5" i="1"/>
  <c r="W5" i="1" s="1"/>
  <c r="J5" i="1"/>
  <c r="E5" i="1"/>
  <c r="X4" i="1"/>
  <c r="T4" i="1"/>
  <c r="T16" i="1" s="1"/>
  <c r="O4" i="1"/>
  <c r="J4" i="1"/>
  <c r="J6" i="1" s="1"/>
  <c r="E4" i="1"/>
  <c r="W30" i="1" l="1"/>
  <c r="W10" i="1"/>
  <c r="J16" i="1"/>
  <c r="J38" i="1"/>
  <c r="G40" i="1"/>
  <c r="C40" i="1"/>
  <c r="W25" i="1"/>
  <c r="X31" i="1"/>
  <c r="X40" i="1" s="1"/>
  <c r="X13" i="1"/>
  <c r="X16" i="1" s="1"/>
  <c r="O31" i="1"/>
  <c r="W29" i="1"/>
  <c r="W20" i="1"/>
  <c r="W24" i="1"/>
  <c r="J31" i="1"/>
  <c r="H40" i="1"/>
  <c r="W35" i="1"/>
  <c r="E38" i="1"/>
  <c r="W14" i="1"/>
  <c r="W8" i="1"/>
  <c r="W9" i="1"/>
  <c r="E16" i="1"/>
  <c r="W11" i="1"/>
  <c r="T40" i="1"/>
  <c r="E31" i="1"/>
  <c r="O38" i="1"/>
  <c r="W21" i="1"/>
  <c r="W4" i="1"/>
  <c r="O6" i="1"/>
  <c r="O16" i="1" s="1"/>
  <c r="W33" i="1"/>
  <c r="J40" i="1" l="1"/>
  <c r="W38" i="1"/>
  <c r="O40" i="1"/>
  <c r="W31" i="1"/>
  <c r="E40" i="1"/>
  <c r="W16" i="1"/>
  <c r="W40" i="1" l="1"/>
  <c r="V44" i="1" s="1"/>
  <c r="V46" i="1" s="1"/>
</calcChain>
</file>

<file path=xl/sharedStrings.xml><?xml version="1.0" encoding="utf-8"?>
<sst xmlns="http://schemas.openxmlformats.org/spreadsheetml/2006/main" count="75" uniqueCount="72">
  <si>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</si>
  <si>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</si>
  <si>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</si>
  <si>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</si>
  <si>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</si>
  <si>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</si>
  <si>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</si>
  <si>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</si>
  <si>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</si>
  <si>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</si>
  <si>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</si>
  <si>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</si>
  <si>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</si>
  <si>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</si>
  <si>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</si>
  <si>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</si>
  <si>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</si>
  <si>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</si>
  <si>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</si>
  <si>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</si>
  <si>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</si>
  <si>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</si>
  <si>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</si>
  <si>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</si>
  <si>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</si>
  <si>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</si>
  <si>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</si>
  <si>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</si>
  <si>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</si>
  <si>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</si>
  <si>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</si>
  <si>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</si>
  <si>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</si>
  <si>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</si>
  <si>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</si>
  <si>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</si>
  <si>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</si>
  <si>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</si>
  <si>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</si>
  <si>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Trees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</si>
  <si>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</si>
  <si>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</si>
  <si>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</si>
  <si>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</si>
  <si>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</si>
  <si>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</si>
  <si>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>VAT</t>
  </si>
  <si>
    <t>Total: Oval/Walkway</t>
  </si>
  <si>
    <t>Allotments</t>
  </si>
  <si>
    <t>Insurance &amp; NAS subs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</si>
  <si>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</si>
  <si>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</si>
  <si>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</si>
  <si>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</si>
  <si>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</si>
  <si>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</si>
  <si>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</si>
  <si>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</si>
  <si>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</si>
  <si>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</si>
  <si>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</si>
  <si>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</si>
  <si>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</si>
  <si>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</si>
  <si>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Bal b/f from 21/22</t>
  </si>
  <si>
    <t xml:space="preserve">  Mowing - </t>
  </si>
  <si>
    <t>NLPC Field Gardens (Trust) FY 1/04/2022-31/03/2023</t>
  </si>
  <si>
    <t>Bank  and IT charges</t>
  </si>
  <si>
    <t>Bank statement as at 30Octt 2022</t>
  </si>
  <si>
    <t>Bank statement as at 30 Oct 2022</t>
  </si>
  <si>
    <t>Bank statement as at 30 October 22</t>
  </si>
  <si>
    <t>Bank statement as at 30 October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</si>
</sst>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5" fontId="4" fillId="0" borderId="0" xfId="0" applyNumberFormat="1" applyFont="1" applyAlignment="1">
      <alignment horizontal="left"/>
    </xf>
    <xf numFmtId="165" fontId="4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Fon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1000"/>
  <sheetViews>
    <sheetView tabSelected="1" workbookViewId="0">
      <selection activeCell="Y49" sqref="Y49:Y50"/>
    </sheetView>
  </sheetViews>
  <sheetFormatPr defaultColWidth="12.59765625" defaultRowHeight="15" customHeight="1" x14ac:dyDescent="0.25"/>
  <cols>
    <col min="1" max="1" width="27.8984375" customWidth="1"/>
    <col min="2" max="2" width="9.765625E-2" customWidth="1"/>
    <col min="3" max="3" width="11.5" hidden="1" customWidth="1"/>
    <col min="4" max="4" width="11.19921875" hidden="1" customWidth="1"/>
    <col min="5" max="5" width="12.69921875" hidden="1" customWidth="1"/>
    <col min="6" max="6" width="13.5" hidden="1" customWidth="1"/>
    <col min="7" max="7" width="11.19921875" hidden="1" customWidth="1"/>
    <col min="8" max="8" width="12.19921875" hidden="1" customWidth="1"/>
    <col min="9" max="9" width="11.19921875" hidden="1" customWidth="1"/>
    <col min="10" max="10" width="11.3984375" hidden="1" customWidth="1"/>
    <col min="11" max="11" width="0.3984375" hidden="1" customWidth="1"/>
    <col min="12" max="12" width="11.69921875" hidden="1" customWidth="1"/>
    <col min="13" max="13" width="11" hidden="1" customWidth="1"/>
    <col min="14" max="14" width="11.59765625" hidden="1" customWidth="1"/>
    <col min="15" max="15" width="13.59765625" hidden="1" customWidth="1"/>
    <col min="16" max="16" width="11.8984375" hidden="1" customWidth="1"/>
    <col min="17" max="17" width="9.19921875" hidden="1" customWidth="1"/>
    <col min="18" max="19" width="9.69921875" hidden="1" customWidth="1"/>
    <col min="20" max="20" width="14" hidden="1" customWidth="1"/>
    <col min="21" max="21" width="9.765625E-2" hidden="1" customWidth="1"/>
    <col min="22" max="22" width="14.8984375" hidden="1" customWidth="1"/>
    <col min="23" max="23" width="24.296875" customWidth="1"/>
    <col min="24" max="24" width="19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>
        <v>0</v>
      </c>
      <c r="C4" s="10">
        <v>0</v>
      </c>
      <c r="D4" s="10">
        <v>0</v>
      </c>
      <c r="E4" s="12">
        <f t="shared" ref="E4:E5" si="0">B4+C4+D4</f>
        <v>0</v>
      </c>
      <c r="F4" s="12"/>
      <c r="G4" s="10">
        <v>0</v>
      </c>
      <c r="H4" s="10">
        <v>0</v>
      </c>
      <c r="I4" s="10">
        <v>393</v>
      </c>
      <c r="J4" s="12">
        <f t="shared" ref="J4:J5" si="1">G4+H4+I4</f>
        <v>393</v>
      </c>
      <c r="K4" s="12"/>
      <c r="L4" s="10">
        <v>0</v>
      </c>
      <c r="M4" s="10">
        <v>0</v>
      </c>
      <c r="N4" s="10">
        <v>0</v>
      </c>
      <c r="O4" s="12">
        <f t="shared" ref="O4:O5" si="2">L4+M4+N4</f>
        <v>0</v>
      </c>
      <c r="P4" s="12"/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80</v>
      </c>
      <c r="W4" s="12">
        <f t="shared" ref="W4:W14" si="4">E4+J4+O4+T4</f>
        <v>393</v>
      </c>
      <c r="X4" s="12">
        <f t="shared" ref="X4:X6" si="5">F4+K4+P4+V4</f>
        <v>80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/>
      <c r="G5" s="10">
        <v>0</v>
      </c>
      <c r="H5" s="10">
        <v>0</v>
      </c>
      <c r="I5" s="10">
        <v>0</v>
      </c>
      <c r="J5" s="12">
        <f t="shared" si="1"/>
        <v>0</v>
      </c>
      <c r="K5" s="12"/>
      <c r="L5" s="10">
        <v>0</v>
      </c>
      <c r="M5" s="10">
        <v>0</v>
      </c>
      <c r="N5" s="10">
        <v>0</v>
      </c>
      <c r="O5" s="12">
        <f t="shared" si="2"/>
        <v>0</v>
      </c>
      <c r="P5" s="12"/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80</v>
      </c>
      <c r="W5" s="12">
        <f t="shared" si="4"/>
        <v>0</v>
      </c>
      <c r="X5" s="14">
        <f t="shared" si="5"/>
        <v>80</v>
      </c>
      <c r="Y5" s="6"/>
      <c r="Z5" s="7"/>
    </row>
    <row r="6" spans="1:26" x14ac:dyDescent="0.25">
      <c r="A6" s="11" t="s">
        <v>25</v>
      </c>
      <c r="B6" s="10">
        <v>3000</v>
      </c>
      <c r="C6" s="10"/>
      <c r="D6" s="10"/>
      <c r="E6" s="12">
        <f>SUM(B6:D6)</f>
        <v>3000</v>
      </c>
      <c r="F6" s="12">
        <v>3000</v>
      </c>
      <c r="G6" s="10"/>
      <c r="H6" s="10">
        <f t="shared" ref="H6:J6" si="6">SUM(H4:H5)</f>
        <v>0</v>
      </c>
      <c r="I6" s="10"/>
      <c r="J6" s="12">
        <f t="shared" si="6"/>
        <v>393</v>
      </c>
      <c r="K6" s="12"/>
      <c r="L6" s="10">
        <f t="shared" ref="L6:O6" si="7">SUM(L4:L5)</f>
        <v>0</v>
      </c>
      <c r="M6" s="10">
        <f t="shared" si="7"/>
        <v>0</v>
      </c>
      <c r="N6" s="10">
        <f t="shared" si="7"/>
        <v>0</v>
      </c>
      <c r="O6" s="12">
        <f t="shared" si="7"/>
        <v>0</v>
      </c>
      <c r="P6" s="12"/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/>
      <c r="W6" s="12">
        <v>3000</v>
      </c>
      <c r="X6" s="14">
        <f t="shared" si="5"/>
        <v>3000</v>
      </c>
      <c r="Y6" s="6"/>
      <c r="Z6" s="7"/>
    </row>
    <row r="7" spans="1:26" x14ac:dyDescent="0.25">
      <c r="A7" s="11" t="s">
        <v>26</v>
      </c>
      <c r="B7" s="10">
        <v>0</v>
      </c>
      <c r="C7" s="10"/>
      <c r="D7" s="10">
        <v>0</v>
      </c>
      <c r="E7" s="12">
        <f t="shared" ref="E7:E12" si="9">B7+C7+D7</f>
        <v>0</v>
      </c>
      <c r="F7" s="12"/>
      <c r="G7" s="10"/>
      <c r="H7" s="10">
        <v>0</v>
      </c>
      <c r="I7" s="10">
        <v>0</v>
      </c>
      <c r="J7" s="12">
        <f t="shared" ref="J7:J12" si="10">G7+H7+I7</f>
        <v>0</v>
      </c>
      <c r="K7" s="12"/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/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/>
      <c r="W7" s="12">
        <f t="shared" si="4"/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369</v>
      </c>
      <c r="E8" s="12">
        <f t="shared" si="9"/>
        <v>369</v>
      </c>
      <c r="F8" s="12">
        <v>375</v>
      </c>
      <c r="G8" s="10">
        <v>0</v>
      </c>
      <c r="H8" s="10">
        <v>0</v>
      </c>
      <c r="I8" s="10">
        <v>0</v>
      </c>
      <c r="J8" s="12">
        <f t="shared" si="10"/>
        <v>0</v>
      </c>
      <c r="K8" s="12"/>
      <c r="L8" s="10">
        <v>369</v>
      </c>
      <c r="M8" s="10"/>
      <c r="N8" s="10">
        <v>0</v>
      </c>
      <c r="O8" s="12">
        <f t="shared" si="11"/>
        <v>369</v>
      </c>
      <c r="P8" s="12">
        <v>375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/>
      <c r="W8" s="12">
        <f t="shared" si="4"/>
        <v>738</v>
      </c>
      <c r="X8" s="14">
        <f t="shared" ref="X8:X12" si="13">F8+K8+P8+V8</f>
        <v>750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/>
      <c r="E9" s="12">
        <f t="shared" si="9"/>
        <v>1353.71</v>
      </c>
      <c r="F9" s="12">
        <v>1375</v>
      </c>
      <c r="G9" s="10">
        <v>0</v>
      </c>
      <c r="H9" s="10">
        <v>1353.71</v>
      </c>
      <c r="I9" s="10"/>
      <c r="J9" s="12">
        <f t="shared" si="10"/>
        <v>1353.71</v>
      </c>
      <c r="K9" s="12">
        <v>1375</v>
      </c>
      <c r="L9" s="10">
        <v>0</v>
      </c>
      <c r="M9" s="10">
        <v>0</v>
      </c>
      <c r="N9" s="10"/>
      <c r="O9" s="12">
        <f t="shared" si="11"/>
        <v>0</v>
      </c>
      <c r="P9" s="12">
        <v>1375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1375</v>
      </c>
      <c r="W9" s="12">
        <f t="shared" si="4"/>
        <v>2707.42</v>
      </c>
      <c r="X9" s="14">
        <f t="shared" si="13"/>
        <v>5500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1.22</v>
      </c>
      <c r="E10" s="12">
        <f t="shared" si="9"/>
        <v>1.22</v>
      </c>
      <c r="F10" s="12"/>
      <c r="G10" s="10">
        <v>0</v>
      </c>
      <c r="H10" s="10"/>
      <c r="I10" s="10">
        <v>4.37</v>
      </c>
      <c r="J10" s="12">
        <f t="shared" si="10"/>
        <v>4.37</v>
      </c>
      <c r="K10" s="12"/>
      <c r="L10" s="10">
        <v>0</v>
      </c>
      <c r="M10" s="10">
        <v>0</v>
      </c>
      <c r="N10" s="10">
        <v>0</v>
      </c>
      <c r="O10" s="12">
        <f t="shared" si="11"/>
        <v>0</v>
      </c>
      <c r="P10" s="12"/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/>
      <c r="W10" s="12">
        <f t="shared" si="4"/>
        <v>5.59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/>
      <c r="D11" s="10">
        <v>0</v>
      </c>
      <c r="E11" s="12">
        <f t="shared" si="9"/>
        <v>0</v>
      </c>
      <c r="F11" s="12"/>
      <c r="G11" s="10">
        <v>0</v>
      </c>
      <c r="H11" s="10">
        <v>0</v>
      </c>
      <c r="I11" s="10">
        <v>0</v>
      </c>
      <c r="J11" s="12">
        <f t="shared" si="10"/>
        <v>0</v>
      </c>
      <c r="K11" s="12"/>
      <c r="L11" s="10">
        <v>0</v>
      </c>
      <c r="M11" s="10">
        <v>0</v>
      </c>
      <c r="N11" s="10"/>
      <c r="O11" s="12">
        <f t="shared" si="11"/>
        <v>0</v>
      </c>
      <c r="P11" s="12"/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80</v>
      </c>
      <c r="W11" s="12">
        <f t="shared" si="4"/>
        <v>0</v>
      </c>
      <c r="X11" s="14">
        <f t="shared" si="13"/>
        <v>80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/>
      <c r="G12" s="10">
        <v>0</v>
      </c>
      <c r="H12" s="10">
        <v>0</v>
      </c>
      <c r="I12" s="10">
        <v>0</v>
      </c>
      <c r="J12" s="12">
        <f t="shared" si="10"/>
        <v>0</v>
      </c>
      <c r="K12" s="12"/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8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/>
      <c r="W12" s="12">
        <f t="shared" si="4"/>
        <v>0</v>
      </c>
      <c r="X12" s="14">
        <f t="shared" si="13"/>
        <v>8</v>
      </c>
      <c r="Y12" s="6"/>
      <c r="Z12" s="7"/>
    </row>
    <row r="13" spans="1:26" ht="15.6" x14ac:dyDescent="0.3">
      <c r="A13" s="15" t="s">
        <v>32</v>
      </c>
      <c r="B13" s="10">
        <f>SUM(B4:B12)</f>
        <v>3000</v>
      </c>
      <c r="C13" s="10"/>
      <c r="D13" s="10"/>
      <c r="E13" s="12"/>
      <c r="F13" s="12"/>
      <c r="G13" s="10"/>
      <c r="H13" s="10"/>
      <c r="I13" s="10"/>
      <c r="J13" s="12"/>
      <c r="K13" s="12"/>
      <c r="L13" s="10"/>
      <c r="M13" s="10"/>
      <c r="N13" s="10"/>
      <c r="O13" s="12"/>
      <c r="P13" s="12"/>
      <c r="Q13" s="10"/>
      <c r="R13" s="10"/>
      <c r="S13" s="10"/>
      <c r="T13" s="12"/>
      <c r="U13" s="12"/>
      <c r="V13" s="13">
        <f>SUM(V4:V12)</f>
        <v>1615</v>
      </c>
      <c r="W13" s="12">
        <f t="shared" si="4"/>
        <v>0</v>
      </c>
      <c r="X13" s="16">
        <f>SUM(X4:X12)</f>
        <v>9498</v>
      </c>
      <c r="Y13" s="6"/>
      <c r="Z13" s="7"/>
    </row>
    <row r="14" spans="1:26" x14ac:dyDescent="0.25">
      <c r="A14" s="11" t="s">
        <v>33</v>
      </c>
      <c r="B14" s="10"/>
      <c r="C14" s="10">
        <v>0</v>
      </c>
      <c r="D14" s="10"/>
      <c r="E14" s="12">
        <f>B14+C14+D14</f>
        <v>0</v>
      </c>
      <c r="F14" s="12"/>
      <c r="G14" s="10">
        <v>0</v>
      </c>
      <c r="H14" s="10">
        <v>0</v>
      </c>
      <c r="I14" s="10">
        <v>0</v>
      </c>
      <c r="J14" s="12">
        <f>G14+H14+I14</f>
        <v>0</v>
      </c>
      <c r="K14" s="12"/>
      <c r="L14" s="10">
        <v>0</v>
      </c>
      <c r="M14" s="10">
        <v>0</v>
      </c>
      <c r="N14" s="10"/>
      <c r="O14" s="12">
        <f>L14+M14+N14</f>
        <v>0</v>
      </c>
      <c r="P14" s="12"/>
      <c r="Q14" s="10">
        <v>0</v>
      </c>
      <c r="R14" s="10">
        <v>0</v>
      </c>
      <c r="S14" s="10">
        <v>0</v>
      </c>
      <c r="T14" s="12">
        <f>Q14+R14+S14</f>
        <v>0</v>
      </c>
      <c r="U14" s="12"/>
      <c r="V14" s="13">
        <v>1100</v>
      </c>
      <c r="W14" s="12">
        <f t="shared" si="4"/>
        <v>0</v>
      </c>
      <c r="X14" s="14">
        <f>F14+K14+P14+V14</f>
        <v>1100</v>
      </c>
      <c r="Y14" s="6"/>
      <c r="Z14" s="7"/>
    </row>
    <row r="15" spans="1:26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6"/>
      <c r="Z15" s="7"/>
    </row>
    <row r="16" spans="1:26" ht="15.6" x14ac:dyDescent="0.3">
      <c r="A16" s="17" t="s">
        <v>34</v>
      </c>
      <c r="B16" s="18">
        <f>SUM(B13:B15)</f>
        <v>3000</v>
      </c>
      <c r="C16" s="10">
        <f t="shared" ref="C16:H16" si="14">SUM(C4:C14)</f>
        <v>1353.71</v>
      </c>
      <c r="D16" s="10">
        <f t="shared" si="14"/>
        <v>370.22</v>
      </c>
      <c r="E16" s="12">
        <f t="shared" si="14"/>
        <v>4723.93</v>
      </c>
      <c r="F16" s="12">
        <f t="shared" si="14"/>
        <v>4750</v>
      </c>
      <c r="G16" s="12">
        <f t="shared" si="14"/>
        <v>0</v>
      </c>
      <c r="H16" s="12">
        <f t="shared" si="14"/>
        <v>1353.71</v>
      </c>
      <c r="I16" s="12">
        <f>SUM(I4:I15)</f>
        <v>397.37</v>
      </c>
      <c r="J16" s="12">
        <f t="shared" ref="J16:T16" si="15">SUM(J4:J14)</f>
        <v>2144.08</v>
      </c>
      <c r="K16" s="12">
        <f t="shared" si="15"/>
        <v>1375</v>
      </c>
      <c r="L16" s="12">
        <f t="shared" si="15"/>
        <v>369</v>
      </c>
      <c r="M16" s="12">
        <f t="shared" si="15"/>
        <v>0</v>
      </c>
      <c r="N16" s="12">
        <f t="shared" si="15"/>
        <v>0</v>
      </c>
      <c r="O16" s="12">
        <f t="shared" si="15"/>
        <v>369</v>
      </c>
      <c r="P16" s="12">
        <f t="shared" si="15"/>
        <v>1758</v>
      </c>
      <c r="Q16" s="10">
        <f t="shared" si="15"/>
        <v>0</v>
      </c>
      <c r="R16" s="10">
        <f t="shared" si="15"/>
        <v>0</v>
      </c>
      <c r="S16" s="10">
        <f t="shared" si="15"/>
        <v>0</v>
      </c>
      <c r="T16" s="12">
        <f t="shared" si="15"/>
        <v>0</v>
      </c>
      <c r="U16" s="12">
        <f>SUM(U4:U12)</f>
        <v>0</v>
      </c>
      <c r="V16" s="13">
        <f>SUM(V13:V15)</f>
        <v>2715</v>
      </c>
      <c r="W16" s="19">
        <f>SUM(W4:W15)</f>
        <v>6844.01</v>
      </c>
      <c r="X16" s="19">
        <f>SUM(X13+X14)</f>
        <v>10598</v>
      </c>
      <c r="Y16" s="6"/>
      <c r="Z16" s="7"/>
    </row>
    <row r="17" spans="1:26" x14ac:dyDescent="0.25">
      <c r="A17" s="2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ht="15.6" x14ac:dyDescent="0.3">
      <c r="A18" s="8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/>
      <c r="Z18" s="7"/>
    </row>
    <row r="19" spans="1:26" x14ac:dyDescent="0.25">
      <c r="A19" s="21" t="s">
        <v>36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"/>
      <c r="Z19" s="7"/>
    </row>
    <row r="20" spans="1:26" ht="15" customHeight="1" x14ac:dyDescent="0.25">
      <c r="A20" s="23" t="s">
        <v>37</v>
      </c>
      <c r="B20" s="10">
        <v>229.29</v>
      </c>
      <c r="C20" s="10">
        <v>229.29</v>
      </c>
      <c r="D20" s="10">
        <v>229.29</v>
      </c>
      <c r="E20" s="12">
        <f t="shared" ref="E20:E26" si="16">B20+C20+D20</f>
        <v>687.87</v>
      </c>
      <c r="F20" s="12"/>
      <c r="G20" s="10">
        <v>229.29</v>
      </c>
      <c r="H20" s="10">
        <v>229.29</v>
      </c>
      <c r="I20" s="10">
        <v>229.29</v>
      </c>
      <c r="J20" s="12">
        <f t="shared" ref="J20:J26" si="17">G20+H20+I20</f>
        <v>687.87</v>
      </c>
      <c r="K20" s="12"/>
      <c r="L20" s="10"/>
      <c r="M20" s="10">
        <v>0</v>
      </c>
      <c r="N20" s="10">
        <v>0</v>
      </c>
      <c r="O20" s="12">
        <f t="shared" ref="O20:O26" si="18">L20+M20+N20</f>
        <v>0</v>
      </c>
      <c r="P20" s="12"/>
      <c r="Q20" s="10">
        <v>0</v>
      </c>
      <c r="R20" s="10">
        <v>0</v>
      </c>
      <c r="S20" s="10">
        <v>0</v>
      </c>
      <c r="T20" s="12">
        <f t="shared" ref="T20:T26" si="19">Q20+R20+S20</f>
        <v>0</v>
      </c>
      <c r="U20" s="12"/>
      <c r="V20" s="13"/>
      <c r="W20" s="24">
        <f t="shared" ref="W20:W30" si="20">E20+J20+O20+T20</f>
        <v>1375.74</v>
      </c>
      <c r="X20" s="12">
        <v>1405.03</v>
      </c>
      <c r="Y20" s="6"/>
      <c r="Z20" s="6"/>
    </row>
    <row r="21" spans="1:26" ht="15" customHeight="1" x14ac:dyDescent="0.25">
      <c r="A21" s="25" t="s">
        <v>38</v>
      </c>
      <c r="B21" s="10">
        <v>420</v>
      </c>
      <c r="C21" s="10">
        <v>315</v>
      </c>
      <c r="D21" s="10">
        <v>315</v>
      </c>
      <c r="E21" s="12">
        <f t="shared" si="16"/>
        <v>1050</v>
      </c>
      <c r="F21" s="12"/>
      <c r="G21" s="10">
        <v>315</v>
      </c>
      <c r="H21" s="10">
        <v>315</v>
      </c>
      <c r="I21" s="10">
        <v>315</v>
      </c>
      <c r="J21" s="12">
        <f t="shared" si="17"/>
        <v>945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1995</v>
      </c>
      <c r="X21" s="12">
        <v>2650</v>
      </c>
      <c r="Y21" s="6"/>
      <c r="Z21" s="7"/>
    </row>
    <row r="22" spans="1:26" ht="15" customHeight="1" x14ac:dyDescent="0.25">
      <c r="A22" s="25" t="s">
        <v>39</v>
      </c>
      <c r="B22" s="10">
        <v>450</v>
      </c>
      <c r="C22" s="10">
        <v>0</v>
      </c>
      <c r="D22" s="10">
        <v>0</v>
      </c>
      <c r="E22" s="12">
        <f t="shared" si="16"/>
        <v>450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450</v>
      </c>
      <c r="X22" s="12">
        <v>3000</v>
      </c>
      <c r="Y22" s="6"/>
      <c r="Z22" s="7"/>
    </row>
    <row r="23" spans="1:26" ht="15" customHeight="1" x14ac:dyDescent="0.25">
      <c r="A23" s="25" t="s">
        <v>40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300</v>
      </c>
      <c r="Y23" s="6"/>
      <c r="Z23" s="7"/>
    </row>
    <row r="24" spans="1:26" ht="18" customHeight="1" x14ac:dyDescent="0.25">
      <c r="A24" s="25" t="s">
        <v>41</v>
      </c>
      <c r="B24" s="10">
        <v>0</v>
      </c>
      <c r="C24" s="10">
        <v>0</v>
      </c>
      <c r="D24" s="10"/>
      <c r="E24" s="12">
        <f t="shared" si="16"/>
        <v>0</v>
      </c>
      <c r="F24" s="12"/>
      <c r="G24" s="10">
        <v>910.2</v>
      </c>
      <c r="H24" s="10">
        <v>0</v>
      </c>
      <c r="I24" s="10">
        <v>0</v>
      </c>
      <c r="J24" s="12">
        <f t="shared" si="17"/>
        <v>910.2</v>
      </c>
      <c r="K24" s="12"/>
      <c r="L24" s="10">
        <v>0</v>
      </c>
      <c r="M24" s="10"/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910.2</v>
      </c>
      <c r="X24" s="12">
        <v>500</v>
      </c>
      <c r="Y24" s="6"/>
      <c r="Z24" s="7"/>
    </row>
    <row r="25" spans="1:26" ht="15" customHeight="1" x14ac:dyDescent="0.25">
      <c r="A25" s="25" t="s">
        <v>42</v>
      </c>
      <c r="B25" s="10">
        <v>120</v>
      </c>
      <c r="C25" s="10">
        <v>0</v>
      </c>
      <c r="D25" s="10">
        <v>0</v>
      </c>
      <c r="E25" s="12">
        <f t="shared" si="16"/>
        <v>120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120</v>
      </c>
      <c r="X25" s="12">
        <v>160</v>
      </c>
      <c r="Y25" s="6"/>
      <c r="Z25" s="7"/>
    </row>
    <row r="26" spans="1:26" ht="15" customHeight="1" x14ac:dyDescent="0.25">
      <c r="A26" s="25" t="s">
        <v>43</v>
      </c>
      <c r="B26" s="10">
        <v>0</v>
      </c>
      <c r="C26" s="10"/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/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400</v>
      </c>
      <c r="Y26" s="6"/>
      <c r="Z26" s="7"/>
    </row>
    <row r="27" spans="1:26" ht="15" customHeight="1" x14ac:dyDescent="0.25">
      <c r="A27" s="25" t="s">
        <v>44</v>
      </c>
      <c r="B27" s="10">
        <v>0</v>
      </c>
      <c r="C27" s="10"/>
      <c r="D27" s="10"/>
      <c r="E27" s="12"/>
      <c r="F27" s="12"/>
      <c r="G27" s="10"/>
      <c r="H27" s="10"/>
      <c r="I27" s="10"/>
      <c r="J27" s="12"/>
      <c r="K27" s="12"/>
      <c r="L27" s="10"/>
      <c r="M27" s="10"/>
      <c r="N27" s="10"/>
      <c r="O27" s="12"/>
      <c r="P27" s="12"/>
      <c r="Q27" s="10"/>
      <c r="R27" s="10"/>
      <c r="S27" s="10"/>
      <c r="T27" s="12"/>
      <c r="U27" s="12"/>
      <c r="V27" s="13"/>
      <c r="W27" s="12">
        <f t="shared" si="20"/>
        <v>0</v>
      </c>
      <c r="X27" s="12">
        <v>250</v>
      </c>
      <c r="Y27" s="6"/>
      <c r="Z27" s="7"/>
    </row>
    <row r="28" spans="1:26" ht="15" customHeight="1" x14ac:dyDescent="0.25">
      <c r="A28" s="25" t="s">
        <v>45</v>
      </c>
      <c r="B28" s="10">
        <v>0</v>
      </c>
      <c r="C28" s="10">
        <v>0</v>
      </c>
      <c r="D28" s="10">
        <v>0</v>
      </c>
      <c r="E28" s="12">
        <f t="shared" ref="E28:E29" si="21">B28+C28+D28</f>
        <v>0</v>
      </c>
      <c r="F28" s="12"/>
      <c r="G28" s="10">
        <v>0</v>
      </c>
      <c r="H28" s="10">
        <v>0</v>
      </c>
      <c r="I28" s="10">
        <v>0</v>
      </c>
      <c r="J28" s="12">
        <f t="shared" ref="J28:J29" si="22">G28+H28+I28</f>
        <v>0</v>
      </c>
      <c r="K28" s="12"/>
      <c r="L28" s="10">
        <v>0</v>
      </c>
      <c r="M28" s="10">
        <v>0</v>
      </c>
      <c r="N28" s="10">
        <v>0</v>
      </c>
      <c r="O28" s="12">
        <f t="shared" ref="O28:O30" si="23">L28+M28+N28</f>
        <v>0</v>
      </c>
      <c r="P28" s="12"/>
      <c r="Q28" s="10">
        <v>0</v>
      </c>
      <c r="R28" s="10">
        <v>0</v>
      </c>
      <c r="S28" s="10">
        <v>0</v>
      </c>
      <c r="T28" s="12">
        <f>Q28+R28+S28</f>
        <v>0</v>
      </c>
      <c r="U28" s="12"/>
      <c r="V28" s="13"/>
      <c r="W28" s="12">
        <f t="shared" si="20"/>
        <v>0</v>
      </c>
      <c r="X28" s="12">
        <v>50</v>
      </c>
      <c r="Y28" s="6"/>
      <c r="Z28" s="7"/>
    </row>
    <row r="29" spans="1:26" ht="15" customHeight="1" x14ac:dyDescent="0.25">
      <c r="A29" s="25" t="s">
        <v>67</v>
      </c>
      <c r="B29" s="10">
        <v>11</v>
      </c>
      <c r="C29" s="10">
        <v>17</v>
      </c>
      <c r="D29" s="10">
        <v>17</v>
      </c>
      <c r="E29" s="12">
        <f t="shared" si="21"/>
        <v>45</v>
      </c>
      <c r="F29" s="12"/>
      <c r="G29" s="10">
        <v>15</v>
      </c>
      <c r="H29" s="10">
        <v>15</v>
      </c>
      <c r="I29" s="10">
        <v>15</v>
      </c>
      <c r="J29" s="12">
        <f t="shared" si="22"/>
        <v>45</v>
      </c>
      <c r="K29" s="12"/>
      <c r="L29" s="10">
        <v>9</v>
      </c>
      <c r="M29" s="10">
        <v>0</v>
      </c>
      <c r="N29" s="10">
        <v>0</v>
      </c>
      <c r="O29" s="12">
        <f t="shared" si="23"/>
        <v>9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 t="shared" si="20"/>
        <v>99</v>
      </c>
      <c r="X29" s="12">
        <v>800</v>
      </c>
      <c r="Y29" s="6"/>
      <c r="Z29" s="7"/>
    </row>
    <row r="30" spans="1:26" ht="15" customHeight="1" x14ac:dyDescent="0.25">
      <c r="A30" s="25" t="s">
        <v>46</v>
      </c>
      <c r="B30" s="10">
        <v>24</v>
      </c>
      <c r="C30" s="10">
        <v>1</v>
      </c>
      <c r="D30" s="10">
        <v>1</v>
      </c>
      <c r="E30" s="12">
        <f>SUM(B30:D30)</f>
        <v>26</v>
      </c>
      <c r="F30" s="12"/>
      <c r="G30" s="10">
        <v>183.04</v>
      </c>
      <c r="H30" s="10">
        <v>1</v>
      </c>
      <c r="I30" s="10">
        <v>1</v>
      </c>
      <c r="J30" s="12">
        <f>SUM(G30:I30)</f>
        <v>185.04</v>
      </c>
      <c r="K30" s="12"/>
      <c r="L30" s="10"/>
      <c r="M30" s="10">
        <v>0</v>
      </c>
      <c r="N30" s="10"/>
      <c r="O30" s="12">
        <f t="shared" si="23"/>
        <v>0</v>
      </c>
      <c r="P30" s="12"/>
      <c r="Q30" s="10"/>
      <c r="R30" s="10"/>
      <c r="S30" s="10"/>
      <c r="T30" s="12"/>
      <c r="U30" s="12"/>
      <c r="V30" s="13"/>
      <c r="W30" s="12">
        <f t="shared" si="20"/>
        <v>211.04</v>
      </c>
      <c r="X30" s="12">
        <v>0</v>
      </c>
      <c r="Y30" s="6"/>
      <c r="Z30" s="7"/>
    </row>
    <row r="31" spans="1:26" ht="15" customHeight="1" x14ac:dyDescent="0.3">
      <c r="A31" s="26" t="s">
        <v>47</v>
      </c>
      <c r="B31" s="18">
        <f t="shared" ref="B31:U31" si="24">SUM(B20:B30)</f>
        <v>1254.29</v>
      </c>
      <c r="C31" s="18">
        <f t="shared" si="24"/>
        <v>562.29</v>
      </c>
      <c r="D31" s="18">
        <f t="shared" si="24"/>
        <v>562.29</v>
      </c>
      <c r="E31" s="18">
        <f t="shared" si="24"/>
        <v>2378.87</v>
      </c>
      <c r="F31" s="18">
        <f t="shared" si="24"/>
        <v>0</v>
      </c>
      <c r="G31" s="18">
        <f t="shared" si="24"/>
        <v>1652.53</v>
      </c>
      <c r="H31" s="18">
        <f t="shared" si="24"/>
        <v>560.29</v>
      </c>
      <c r="I31" s="18">
        <f t="shared" si="24"/>
        <v>560.29</v>
      </c>
      <c r="J31" s="18">
        <f t="shared" si="24"/>
        <v>2773.1099999999997</v>
      </c>
      <c r="K31" s="18">
        <f t="shared" si="24"/>
        <v>0</v>
      </c>
      <c r="L31" s="18">
        <f t="shared" si="24"/>
        <v>9</v>
      </c>
      <c r="M31" s="18">
        <f t="shared" si="24"/>
        <v>0</v>
      </c>
      <c r="N31" s="18">
        <f t="shared" si="24"/>
        <v>0</v>
      </c>
      <c r="O31" s="18">
        <f t="shared" si="24"/>
        <v>9</v>
      </c>
      <c r="P31" s="18">
        <f t="shared" si="24"/>
        <v>0</v>
      </c>
      <c r="Q31" s="18">
        <f t="shared" si="24"/>
        <v>0</v>
      </c>
      <c r="R31" s="18">
        <f t="shared" si="24"/>
        <v>0</v>
      </c>
      <c r="S31" s="18">
        <f t="shared" si="24"/>
        <v>0</v>
      </c>
      <c r="T31" s="18">
        <f t="shared" si="24"/>
        <v>0</v>
      </c>
      <c r="U31" s="18">
        <f t="shared" si="24"/>
        <v>0</v>
      </c>
      <c r="V31" s="18"/>
      <c r="W31" s="27">
        <f t="shared" ref="W31:X31" si="25">SUM(W20:W30)</f>
        <v>5160.9799999999996</v>
      </c>
      <c r="X31" s="27">
        <f t="shared" si="25"/>
        <v>9515.0299999999988</v>
      </c>
      <c r="Y31" s="6"/>
      <c r="Z31" s="7"/>
    </row>
    <row r="32" spans="1:26" ht="15" customHeight="1" x14ac:dyDescent="0.25">
      <c r="A32" s="21" t="s">
        <v>48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6"/>
      <c r="Z32" s="7"/>
    </row>
    <row r="33" spans="1:26" ht="15" customHeight="1" x14ac:dyDescent="0.25">
      <c r="A33" s="23" t="s">
        <v>49</v>
      </c>
      <c r="B33" s="10">
        <v>0</v>
      </c>
      <c r="C33" s="10">
        <v>0</v>
      </c>
      <c r="D33" s="10">
        <v>0</v>
      </c>
      <c r="E33" s="12">
        <f t="shared" ref="E33:E37" si="26">B33+C33+D33</f>
        <v>0</v>
      </c>
      <c r="F33" s="12"/>
      <c r="G33" s="10"/>
      <c r="H33" s="10"/>
      <c r="I33" s="10">
        <v>0</v>
      </c>
      <c r="J33" s="12">
        <f t="shared" ref="J33:J37" si="27">G33+H33+I33</f>
        <v>0</v>
      </c>
      <c r="K33" s="12"/>
      <c r="L33" s="10">
        <v>0</v>
      </c>
      <c r="M33" s="10">
        <v>0</v>
      </c>
      <c r="N33" s="10">
        <v>0</v>
      </c>
      <c r="O33" s="12">
        <f t="shared" ref="O33:O37" si="28">L33+M33+N33</f>
        <v>0</v>
      </c>
      <c r="P33" s="12"/>
      <c r="Q33" s="10">
        <v>0</v>
      </c>
      <c r="R33" s="10">
        <v>0</v>
      </c>
      <c r="S33" s="10">
        <v>0</v>
      </c>
      <c r="T33" s="12">
        <f t="shared" ref="T33:T37" si="29">Q33+R33+S33</f>
        <v>0</v>
      </c>
      <c r="U33" s="12"/>
      <c r="V33" s="13"/>
      <c r="W33" s="24">
        <f t="shared" ref="W33:W37" si="30">E33+J33+O33+T33</f>
        <v>0</v>
      </c>
      <c r="X33" s="12">
        <v>350</v>
      </c>
      <c r="Y33" s="6"/>
      <c r="Z33" s="7"/>
    </row>
    <row r="34" spans="1:26" ht="15" customHeight="1" x14ac:dyDescent="0.25">
      <c r="A34" s="23" t="s">
        <v>65</v>
      </c>
      <c r="B34" s="10">
        <v>0</v>
      </c>
      <c r="C34" s="10">
        <v>220</v>
      </c>
      <c r="D34" s="10">
        <v>0</v>
      </c>
      <c r="E34" s="12">
        <f t="shared" si="26"/>
        <v>220</v>
      </c>
      <c r="F34" s="12"/>
      <c r="G34" s="10">
        <v>0</v>
      </c>
      <c r="H34" s="10">
        <v>220</v>
      </c>
      <c r="I34" s="10">
        <v>0</v>
      </c>
      <c r="J34" s="12">
        <f t="shared" si="27"/>
        <v>220</v>
      </c>
      <c r="K34" s="12"/>
      <c r="L34" s="10">
        <v>0</v>
      </c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24">
        <f t="shared" si="30"/>
        <v>440</v>
      </c>
      <c r="X34" s="12">
        <v>200</v>
      </c>
      <c r="Y34" s="6"/>
      <c r="Z34" s="7"/>
    </row>
    <row r="35" spans="1:26" ht="15" customHeight="1" x14ac:dyDescent="0.25">
      <c r="A35" s="23" t="s">
        <v>50</v>
      </c>
      <c r="B35" s="10">
        <v>0</v>
      </c>
      <c r="C35" s="10">
        <v>68.36</v>
      </c>
      <c r="D35" s="10"/>
      <c r="E35" s="12">
        <f t="shared" si="26"/>
        <v>68.36</v>
      </c>
      <c r="F35" s="12"/>
      <c r="G35" s="10">
        <v>62.89</v>
      </c>
      <c r="H35" s="10">
        <v>26.46</v>
      </c>
      <c r="I35" s="10">
        <v>26.46</v>
      </c>
      <c r="J35" s="12">
        <f t="shared" si="27"/>
        <v>115.81</v>
      </c>
      <c r="K35" s="12"/>
      <c r="L35" s="10">
        <v>0</v>
      </c>
      <c r="M35" s="10"/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184.17000000000002</v>
      </c>
      <c r="X35" s="12">
        <v>420</v>
      </c>
      <c r="Y35" s="6"/>
      <c r="Z35" s="7"/>
    </row>
    <row r="36" spans="1:26" ht="15" customHeight="1" x14ac:dyDescent="0.25">
      <c r="A36" s="25" t="s">
        <v>51</v>
      </c>
      <c r="B36" s="10">
        <v>0</v>
      </c>
      <c r="C36" s="10"/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100</v>
      </c>
      <c r="Y36" s="6"/>
      <c r="Z36" s="7"/>
    </row>
    <row r="37" spans="1:26" ht="15" customHeight="1" x14ac:dyDescent="0.25">
      <c r="A37" s="25" t="s">
        <v>52</v>
      </c>
      <c r="B37" s="10"/>
      <c r="C37" s="10">
        <v>0</v>
      </c>
      <c r="D37" s="10">
        <v>0</v>
      </c>
      <c r="E37" s="12">
        <f t="shared" si="26"/>
        <v>0</v>
      </c>
      <c r="F37" s="12"/>
      <c r="G37" s="10">
        <v>0</v>
      </c>
      <c r="H37" s="10">
        <v>0</v>
      </c>
      <c r="I37" s="10">
        <v>0</v>
      </c>
      <c r="J37" s="12">
        <f t="shared" si="27"/>
        <v>0</v>
      </c>
      <c r="K37" s="12"/>
      <c r="L37" s="10">
        <v>0</v>
      </c>
      <c r="M37" s="10">
        <v>0</v>
      </c>
      <c r="N37" s="10">
        <v>0</v>
      </c>
      <c r="O37" s="12">
        <f t="shared" si="28"/>
        <v>0</v>
      </c>
      <c r="P37" s="12"/>
      <c r="Q37" s="10">
        <v>0</v>
      </c>
      <c r="R37" s="10">
        <v>0</v>
      </c>
      <c r="S37" s="10">
        <v>0</v>
      </c>
      <c r="T37" s="12">
        <f t="shared" si="29"/>
        <v>0</v>
      </c>
      <c r="U37" s="12"/>
      <c r="V37" s="13"/>
      <c r="W37" s="12">
        <f t="shared" si="30"/>
        <v>0</v>
      </c>
      <c r="X37" s="12">
        <v>100</v>
      </c>
      <c r="Y37" s="6"/>
      <c r="Z37" s="7"/>
    </row>
    <row r="38" spans="1:26" ht="15" customHeight="1" x14ac:dyDescent="0.3">
      <c r="A38" s="26" t="s">
        <v>53</v>
      </c>
      <c r="B38" s="18">
        <f t="shared" ref="B38:O38" si="31">SUM(B33:B37)</f>
        <v>0</v>
      </c>
      <c r="C38" s="18">
        <f t="shared" si="31"/>
        <v>288.36</v>
      </c>
      <c r="D38" s="18">
        <f t="shared" si="31"/>
        <v>0</v>
      </c>
      <c r="E38" s="19">
        <f t="shared" si="31"/>
        <v>288.36</v>
      </c>
      <c r="F38" s="19">
        <f t="shared" si="31"/>
        <v>0</v>
      </c>
      <c r="G38" s="18">
        <f t="shared" si="31"/>
        <v>62.89</v>
      </c>
      <c r="H38" s="18">
        <f t="shared" si="31"/>
        <v>246.46</v>
      </c>
      <c r="I38" s="18">
        <f t="shared" si="31"/>
        <v>26.46</v>
      </c>
      <c r="J38" s="19">
        <f t="shared" si="31"/>
        <v>335.81</v>
      </c>
      <c r="K38" s="19">
        <f t="shared" si="31"/>
        <v>0</v>
      </c>
      <c r="L38" s="18">
        <f t="shared" si="31"/>
        <v>0</v>
      </c>
      <c r="M38" s="18">
        <f t="shared" si="31"/>
        <v>0</v>
      </c>
      <c r="N38" s="18">
        <f t="shared" si="31"/>
        <v>0</v>
      </c>
      <c r="O38" s="19">
        <f t="shared" si="31"/>
        <v>0</v>
      </c>
      <c r="P38" s="19"/>
      <c r="Q38" s="18">
        <f t="shared" ref="Q38:T38" si="32">SUM(Q33:Q37)</f>
        <v>0</v>
      </c>
      <c r="R38" s="18">
        <f t="shared" si="32"/>
        <v>0</v>
      </c>
      <c r="S38" s="18">
        <f t="shared" si="32"/>
        <v>0</v>
      </c>
      <c r="T38" s="19">
        <f t="shared" si="32"/>
        <v>0</v>
      </c>
      <c r="U38" s="19"/>
      <c r="V38" s="28"/>
      <c r="W38" s="19">
        <f t="shared" ref="W38:X38" si="33">SUM(W33:W37)</f>
        <v>624.17000000000007</v>
      </c>
      <c r="X38" s="27">
        <f t="shared" si="33"/>
        <v>1170</v>
      </c>
      <c r="Y38" s="6"/>
      <c r="Z38" s="7"/>
    </row>
    <row r="39" spans="1:26" ht="15" customHeight="1" x14ac:dyDescent="0.25">
      <c r="A39" s="25"/>
      <c r="B39" s="10"/>
      <c r="C39" s="10"/>
      <c r="D39" s="10"/>
      <c r="E39" s="12"/>
      <c r="F39" s="12"/>
      <c r="G39" s="10"/>
      <c r="H39" s="10"/>
      <c r="I39" s="10"/>
      <c r="J39" s="12"/>
      <c r="K39" s="12"/>
      <c r="L39" s="10"/>
      <c r="M39" s="10"/>
      <c r="N39" s="10"/>
      <c r="O39" s="12"/>
      <c r="P39" s="12"/>
      <c r="Q39" s="10"/>
      <c r="R39" s="10"/>
      <c r="S39" s="10"/>
      <c r="T39" s="12"/>
      <c r="U39" s="12"/>
      <c r="V39" s="13"/>
      <c r="W39" s="12"/>
      <c r="X39" s="12"/>
      <c r="Y39" s="6"/>
      <c r="Z39" s="7"/>
    </row>
    <row r="40" spans="1:26" ht="15" customHeight="1" x14ac:dyDescent="0.3">
      <c r="A40" s="29" t="s">
        <v>54</v>
      </c>
      <c r="B40" s="18">
        <f t="shared" ref="B40:T40" si="34">SUM(B31+B38)</f>
        <v>1254.29</v>
      </c>
      <c r="C40" s="18">
        <f t="shared" si="34"/>
        <v>850.65</v>
      </c>
      <c r="D40" s="18">
        <f t="shared" si="34"/>
        <v>562.29</v>
      </c>
      <c r="E40" s="19">
        <f t="shared" si="34"/>
        <v>2667.23</v>
      </c>
      <c r="F40" s="19">
        <f t="shared" si="34"/>
        <v>0</v>
      </c>
      <c r="G40" s="18">
        <f t="shared" si="34"/>
        <v>1715.42</v>
      </c>
      <c r="H40" s="18">
        <f t="shared" si="34"/>
        <v>806.75</v>
      </c>
      <c r="I40" s="18">
        <f t="shared" si="34"/>
        <v>586.75</v>
      </c>
      <c r="J40" s="19">
        <f t="shared" si="34"/>
        <v>3108.9199999999996</v>
      </c>
      <c r="K40" s="19">
        <f t="shared" si="34"/>
        <v>0</v>
      </c>
      <c r="L40" s="18">
        <f t="shared" si="34"/>
        <v>9</v>
      </c>
      <c r="M40" s="18">
        <f t="shared" si="34"/>
        <v>0</v>
      </c>
      <c r="N40" s="18">
        <f t="shared" si="34"/>
        <v>0</v>
      </c>
      <c r="O40" s="19">
        <f t="shared" si="34"/>
        <v>9</v>
      </c>
      <c r="P40" s="19">
        <f t="shared" si="34"/>
        <v>0</v>
      </c>
      <c r="Q40" s="18">
        <f t="shared" si="34"/>
        <v>0</v>
      </c>
      <c r="R40" s="18">
        <f t="shared" si="34"/>
        <v>0</v>
      </c>
      <c r="S40" s="18">
        <f t="shared" si="34"/>
        <v>0</v>
      </c>
      <c r="T40" s="19">
        <f t="shared" si="34"/>
        <v>0</v>
      </c>
      <c r="U40" s="19"/>
      <c r="V40" s="28"/>
      <c r="W40" s="27">
        <f t="shared" ref="W40:X40" si="35">SUM(W31+W38)</f>
        <v>5785.15</v>
      </c>
      <c r="X40" s="27">
        <f t="shared" si="35"/>
        <v>10685.029999999999</v>
      </c>
      <c r="Y40" s="6"/>
      <c r="Z40" s="7"/>
    </row>
    <row r="41" spans="1:26" ht="15" customHeight="1" x14ac:dyDescent="0.25">
      <c r="A41" s="25"/>
      <c r="B41" s="10"/>
      <c r="C41" s="10"/>
      <c r="D41" s="10"/>
      <c r="E41" s="12"/>
      <c r="F41" s="12"/>
      <c r="G41" s="10"/>
      <c r="H41" s="10"/>
      <c r="I41" s="10"/>
      <c r="J41" s="12"/>
      <c r="K41" s="12"/>
      <c r="L41" s="10"/>
      <c r="M41" s="10"/>
      <c r="N41" s="10"/>
      <c r="O41" s="12"/>
      <c r="P41" s="12"/>
      <c r="Q41" s="10"/>
      <c r="R41" s="10"/>
      <c r="S41" s="10"/>
      <c r="T41" s="12"/>
      <c r="U41" s="12"/>
      <c r="V41" s="13"/>
      <c r="W41" s="12"/>
      <c r="X41" s="12"/>
      <c r="Y41" s="6"/>
      <c r="Z41" s="7"/>
    </row>
    <row r="42" spans="1:26" ht="15.75" customHeight="1" x14ac:dyDescent="0.3">
      <c r="A42" s="3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3">
      <c r="A43" s="30"/>
      <c r="B43" s="10"/>
      <c r="C43" s="10"/>
      <c r="D43" s="31"/>
      <c r="E43" s="9"/>
      <c r="F43" s="31"/>
      <c r="G43" s="9"/>
      <c r="H43" s="31"/>
      <c r="I43" s="9"/>
      <c r="J43" s="31"/>
      <c r="K43" s="3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6"/>
      <c r="Z43" s="6"/>
    </row>
    <row r="44" spans="1:26" ht="15.75" customHeight="1" x14ac:dyDescent="0.25">
      <c r="A44" s="32" t="s">
        <v>55</v>
      </c>
      <c r="B44" s="10"/>
      <c r="C44" s="33"/>
      <c r="D44" s="6"/>
      <c r="E44" s="31"/>
      <c r="F44" s="33"/>
      <c r="G44" s="6"/>
      <c r="H44" s="31"/>
      <c r="I44" s="9"/>
      <c r="J44" s="31"/>
      <c r="K44" s="31"/>
      <c r="L44" s="10"/>
      <c r="M44" s="10"/>
      <c r="N44" s="10"/>
      <c r="O44" s="10"/>
      <c r="P44" s="10"/>
      <c r="Q44" s="10"/>
      <c r="R44" s="34" t="s">
        <v>63</v>
      </c>
      <c r="T44" s="10"/>
      <c r="U44" s="10"/>
      <c r="V44" s="10">
        <f>SUM(W16-W40)</f>
        <v>1058.8600000000006</v>
      </c>
      <c r="W44" s="10"/>
      <c r="X44" s="10"/>
      <c r="Y44" s="10"/>
      <c r="Z44" s="6"/>
    </row>
    <row r="45" spans="1:26" ht="15.75" customHeight="1" x14ac:dyDescent="0.25">
      <c r="A45" s="32" t="s">
        <v>56</v>
      </c>
      <c r="B45" s="10"/>
      <c r="C45" s="10"/>
      <c r="D45" s="6"/>
      <c r="E45" s="31"/>
      <c r="F45" s="10"/>
      <c r="G45" s="6"/>
      <c r="H45" s="31"/>
      <c r="I45" s="9"/>
      <c r="J45" s="31"/>
      <c r="K45" s="31"/>
      <c r="L45" s="10"/>
      <c r="M45" s="10"/>
      <c r="N45" s="10"/>
      <c r="O45" s="10"/>
      <c r="P45" s="10"/>
      <c r="Q45" s="10"/>
      <c r="R45" s="10" t="s">
        <v>64</v>
      </c>
      <c r="U45" s="10"/>
      <c r="V45" s="10">
        <v>9829.8799999999992</v>
      </c>
      <c r="X45" s="10"/>
      <c r="Y45" s="10"/>
      <c r="Z45" s="6"/>
    </row>
    <row r="46" spans="1:26" ht="15.75" customHeight="1" x14ac:dyDescent="0.3">
      <c r="A46" s="30" t="s">
        <v>57</v>
      </c>
      <c r="B46" s="18"/>
      <c r="C46" s="10"/>
      <c r="D46" s="18"/>
      <c r="E46" s="10"/>
      <c r="F46" s="10"/>
      <c r="G46" s="1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5"/>
      <c r="T46" s="10"/>
      <c r="U46" s="10"/>
      <c r="V46" s="18">
        <f>SUM(V44:V45)</f>
        <v>10888.74</v>
      </c>
      <c r="W46" s="10"/>
      <c r="X46" s="10"/>
      <c r="Y46" s="10"/>
      <c r="Z46" s="6"/>
    </row>
    <row r="47" spans="1:26" ht="15.75" customHeight="1" x14ac:dyDescent="0.3">
      <c r="A47" s="3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5"/>
      <c r="T47" s="10"/>
      <c r="U47" s="10"/>
      <c r="V47" s="10"/>
      <c r="W47" s="10"/>
      <c r="X47" s="10"/>
      <c r="Y47" s="10"/>
      <c r="Z47" s="6"/>
    </row>
    <row r="48" spans="1:26" ht="15.75" customHeight="1" x14ac:dyDescent="0.3">
      <c r="A48" s="37" t="s">
        <v>58</v>
      </c>
      <c r="B48" s="3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5"/>
      <c r="T48" s="10"/>
      <c r="U48" s="10"/>
      <c r="V48" s="31"/>
      <c r="W48" s="9"/>
      <c r="X48" s="10"/>
      <c r="Y48" s="38"/>
      <c r="Z48" s="39"/>
    </row>
    <row r="49" spans="1:26" ht="15.75" customHeight="1" x14ac:dyDescent="0.25">
      <c r="A49" s="6" t="s">
        <v>59</v>
      </c>
      <c r="B49" s="40"/>
      <c r="C49" s="10"/>
      <c r="D49" s="6"/>
      <c r="E49" s="10"/>
      <c r="F49" s="10"/>
      <c r="G49" s="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41" t="s">
        <v>68</v>
      </c>
      <c r="U49" s="10"/>
      <c r="V49" s="10">
        <v>847.27</v>
      </c>
      <c r="W49" s="9" t="s">
        <v>60</v>
      </c>
      <c r="X49" s="10">
        <v>847.27</v>
      </c>
      <c r="Y49" s="6" t="s">
        <v>70</v>
      </c>
      <c r="Z49" s="6"/>
    </row>
    <row r="50" spans="1:26" ht="15.75" customHeight="1" x14ac:dyDescent="0.25">
      <c r="A50" s="6" t="s">
        <v>61</v>
      </c>
      <c r="B50" s="10"/>
      <c r="C50" s="10"/>
      <c r="D50" s="10"/>
      <c r="E50" s="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41" t="s">
        <v>69</v>
      </c>
      <c r="S50" s="35"/>
      <c r="T50" s="42"/>
      <c r="U50" s="10"/>
      <c r="V50" s="10">
        <v>10041.469999999999</v>
      </c>
      <c r="W50" s="43" t="s">
        <v>62</v>
      </c>
      <c r="X50" s="10">
        <v>10041.469999999999</v>
      </c>
      <c r="Y50" s="6" t="s">
        <v>71</v>
      </c>
      <c r="Z50" s="39"/>
    </row>
    <row r="51" spans="1:26" ht="15.75" customHeight="1" x14ac:dyDescent="0.3">
      <c r="A51" s="6"/>
      <c r="B51" s="18"/>
      <c r="C51" s="44" t="s">
        <v>57</v>
      </c>
      <c r="D51" s="18"/>
      <c r="E51" s="33"/>
      <c r="F51" s="44"/>
      <c r="G51" s="1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44" t="s">
        <v>57</v>
      </c>
      <c r="U51" s="18"/>
      <c r="V51" s="18">
        <f>SUM(V49:V50)</f>
        <v>10888.74</v>
      </c>
      <c r="W51" s="10"/>
      <c r="X51" s="10">
        <f>SUM(X49:X50)</f>
        <v>10888.74</v>
      </c>
      <c r="Y51" s="6"/>
      <c r="Z51" s="6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38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>
      <c r="A251" s="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6"/>
      <c r="Z251" s="7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X1"/>
  </mergeCells>
  <phoneticPr fontId="11" type="noConversion"/>
  <printOptions gridLines="1"/>
  <pageMargins left="0.70866141732283472" right="0.70866141732283472" top="0.74803149606299213" bottom="0.51181102362204722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2022-11-13T15:01:48Z</dcterms:modified>
</cp:coreProperties>
</file>