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8.xml" ContentType="application/vnd.ms-excel.person+xml"/>
  <Override PartName="/xl/persons/person19.xml" ContentType="application/vnd.ms-excel.person+xml"/>
  <Override PartName="/xl/persons/person20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FY2023-2024/Finances/"/>
    </mc:Choice>
  </mc:AlternateContent>
  <xr:revisionPtr revIDLastSave="107" documentId="8_{EFD676C3-1A04-446F-A02C-D2775EF76506}" xr6:coauthVersionLast="47" xr6:coauthVersionMax="47" xr10:uidLastSave="{FD18B91D-0D4A-433C-89BB-81A0B68A3300}"/>
  <bookViews>
    <workbookView xWindow="-108" yWindow="-108" windowWidth="23256" windowHeight="12456" xr2:uid="{00000000-000D-0000-FFFF-FFFF00000000}"/>
  </bookViews>
  <sheets>
    <sheet name="Field Gardens (Trust)" sheetId="1" r:id="rId1"/>
  </sheets>
  <calcPr calcId="181029"/>
  <extLs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T30" i="1" l="1"/>
  <c r="E15" i="1" l="1"/>
  <c r="W15" i="1" s="1"/>
  <c r="J15" i="1"/>
  <c r="J16" i="1" s="1"/>
  <c r="S16" i="1"/>
  <c r="T15" i="1"/>
  <c r="R16" i="1"/>
  <c r="Q16" i="1"/>
  <c r="O16" i="1"/>
  <c r="O15" i="1"/>
  <c r="P16" i="1"/>
  <c r="M16" i="1"/>
  <c r="L16" i="1"/>
  <c r="K16" i="1"/>
  <c r="H16" i="1"/>
  <c r="G16" i="1"/>
  <c r="F16" i="1"/>
  <c r="D16" i="1"/>
  <c r="C16" i="1"/>
  <c r="N16" i="1"/>
  <c r="E16" i="1" l="1"/>
  <c r="W30" i="1" l="1"/>
  <c r="M32" i="1"/>
  <c r="W13" i="1"/>
  <c r="O13" i="1"/>
  <c r="O30" i="1"/>
  <c r="T27" i="1" l="1"/>
  <c r="O27" i="1"/>
  <c r="J27" i="1"/>
  <c r="E27" i="1"/>
  <c r="E10" i="1"/>
  <c r="T31" i="1"/>
  <c r="G32" i="1" l="1"/>
  <c r="H32" i="1"/>
  <c r="B16" i="1" l="1"/>
  <c r="V52" i="1"/>
  <c r="X39" i="1"/>
  <c r="S39" i="1"/>
  <c r="R39" i="1"/>
  <c r="Q39" i="1"/>
  <c r="N39" i="1"/>
  <c r="M39" i="1"/>
  <c r="L39" i="1"/>
  <c r="K39" i="1"/>
  <c r="I39" i="1"/>
  <c r="H39" i="1"/>
  <c r="G39" i="1"/>
  <c r="G41" i="1" s="1"/>
  <c r="F39" i="1"/>
  <c r="D39" i="1"/>
  <c r="C39" i="1"/>
  <c r="B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U32" i="1"/>
  <c r="S32" i="1"/>
  <c r="S41" i="1" s="1"/>
  <c r="R32" i="1"/>
  <c r="Q32" i="1"/>
  <c r="P32" i="1"/>
  <c r="P41" i="1" s="1"/>
  <c r="N32" i="1"/>
  <c r="L32" i="1"/>
  <c r="L41" i="1" s="1"/>
  <c r="K32" i="1"/>
  <c r="I32" i="1"/>
  <c r="F32" i="1"/>
  <c r="F41" i="1" s="1"/>
  <c r="D32" i="1"/>
  <c r="C32" i="1"/>
  <c r="B32" i="1"/>
  <c r="O31" i="1"/>
  <c r="J31" i="1"/>
  <c r="E31" i="1"/>
  <c r="T29" i="1"/>
  <c r="O29" i="1"/>
  <c r="J29" i="1"/>
  <c r="E29" i="1"/>
  <c r="T28" i="1"/>
  <c r="O28" i="1"/>
  <c r="J28" i="1"/>
  <c r="E28" i="1"/>
  <c r="W27" i="1"/>
  <c r="T26" i="1"/>
  <c r="O26" i="1"/>
  <c r="J26" i="1"/>
  <c r="E26" i="1"/>
  <c r="T25" i="1"/>
  <c r="O25" i="1"/>
  <c r="J25" i="1"/>
  <c r="E25" i="1"/>
  <c r="T24" i="1"/>
  <c r="O24" i="1"/>
  <c r="J24" i="1"/>
  <c r="E24" i="1"/>
  <c r="T23" i="1"/>
  <c r="O23" i="1"/>
  <c r="J23" i="1"/>
  <c r="E23" i="1"/>
  <c r="W23" i="1" s="1"/>
  <c r="T22" i="1"/>
  <c r="O22" i="1"/>
  <c r="J22" i="1"/>
  <c r="E22" i="1"/>
  <c r="T21" i="1"/>
  <c r="O21" i="1"/>
  <c r="J21" i="1"/>
  <c r="E21" i="1"/>
  <c r="T20" i="1"/>
  <c r="O20" i="1"/>
  <c r="J20" i="1"/>
  <c r="E20" i="1"/>
  <c r="U16" i="1"/>
  <c r="I16" i="1"/>
  <c r="X14" i="1"/>
  <c r="T14" i="1"/>
  <c r="O14" i="1"/>
  <c r="J14" i="1"/>
  <c r="E14" i="1"/>
  <c r="V16" i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X6" i="1"/>
  <c r="S6" i="1"/>
  <c r="R6" i="1"/>
  <c r="Q6" i="1"/>
  <c r="N6" i="1"/>
  <c r="L6" i="1"/>
  <c r="H6" i="1"/>
  <c r="E6" i="1"/>
  <c r="X5" i="1"/>
  <c r="T5" i="1"/>
  <c r="O5" i="1"/>
  <c r="J5" i="1"/>
  <c r="E5" i="1"/>
  <c r="X4" i="1"/>
  <c r="T4" i="1"/>
  <c r="T6" i="1" s="1"/>
  <c r="O4" i="1"/>
  <c r="J4" i="1"/>
  <c r="E4" i="1"/>
  <c r="T16" i="1" l="1"/>
  <c r="O32" i="1"/>
  <c r="X16" i="1"/>
  <c r="I41" i="1"/>
  <c r="K41" i="1"/>
  <c r="W5" i="1"/>
  <c r="O6" i="1"/>
  <c r="J6" i="1"/>
  <c r="W35" i="1"/>
  <c r="W37" i="1"/>
  <c r="W28" i="1"/>
  <c r="R41" i="1"/>
  <c r="Q41" i="1"/>
  <c r="W31" i="1"/>
  <c r="D41" i="1"/>
  <c r="W38" i="1"/>
  <c r="B41" i="1"/>
  <c r="T39" i="1"/>
  <c r="W26" i="1"/>
  <c r="T32" i="1"/>
  <c r="W7" i="1"/>
  <c r="N41" i="1"/>
  <c r="W22" i="1"/>
  <c r="M41" i="1"/>
  <c r="W10" i="1"/>
  <c r="J39" i="1"/>
  <c r="C41" i="1"/>
  <c r="W25" i="1"/>
  <c r="X32" i="1"/>
  <c r="X41" i="1" s="1"/>
  <c r="W29" i="1"/>
  <c r="W20" i="1"/>
  <c r="W24" i="1"/>
  <c r="J32" i="1"/>
  <c r="H41" i="1"/>
  <c r="W36" i="1"/>
  <c r="E39" i="1"/>
  <c r="W14" i="1"/>
  <c r="W8" i="1"/>
  <c r="W9" i="1"/>
  <c r="W11" i="1"/>
  <c r="E32" i="1"/>
  <c r="O39" i="1"/>
  <c r="W21" i="1"/>
  <c r="W4" i="1"/>
  <c r="W34" i="1"/>
  <c r="W16" i="1" l="1"/>
  <c r="W6" i="1"/>
  <c r="T41" i="1"/>
  <c r="J41" i="1"/>
  <c r="W39" i="1"/>
  <c r="O41" i="1"/>
  <c r="W32" i="1"/>
  <c r="E41" i="1"/>
  <c r="W41" i="1" l="1"/>
  <c r="V45" i="1" s="1"/>
  <c r="V47" i="1" l="1"/>
</calcChain>
</file>

<file path=xl/sharedStrings.xml><?xml version="1.0" encoding="utf-8"?>
<sst xmlns="http://schemas.openxmlformats.org/spreadsheetml/2006/main" count="74" uniqueCount="70">
  <si>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</si>
  <si>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</si>
  <si>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</si>
  <si>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</si>
  <si>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</si>
  <si>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</si>
  <si>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</si>
  <si>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</si>
  <si>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</si>
  <si>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</si>
  <si>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</si>
  <si>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</si>
  <si>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</si>
  <si>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</si>
  <si>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</si>
  <si>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</si>
  <si>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</si>
  <si>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</si>
  <si>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</si>
  <si>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</si>
  <si>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</si>
  <si>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</si>
  <si>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</si>
  <si>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</si>
  <si>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</si>
  <si>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</si>
  <si>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</si>
  <si>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</si>
  <si>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</si>
  <si>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</si>
  <si>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</si>
  <si>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</si>
  <si>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Allotments rents</t>
  </si>
  <si>
    <t>Total Receipts</t>
  </si>
  <si>
    <t>Payments</t>
  </si>
  <si>
    <t>Oval</t>
  </si>
  <si>
    <t>Walkway</t>
  </si>
  <si>
    <t>Fencing Costs</t>
  </si>
  <si>
    <t>VAT</t>
  </si>
  <si>
    <t>Total: Oval/Walkway</t>
  </si>
  <si>
    <t>Allotments</t>
  </si>
  <si>
    <t>Insurance &amp; NAS subs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</si>
  <si>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</si>
  <si>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</si>
  <si>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</si>
  <si>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</si>
  <si>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</si>
  <si>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</si>
  <si>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</si>
  <si>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</si>
  <si>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</si>
  <si>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</si>
  <si>
    <t>Net movement above for 22/23</t>
  </si>
  <si>
    <t>NLPC Field Gardens (Trust) FY 1/04/2022-31/03/2023</t>
  </si>
  <si>
    <t>Bank  and IT charges</t>
  </si>
  <si>
    <t>Play equipment maintenance</t>
  </si>
  <si>
    <t>Play inspection</t>
  </si>
  <si>
    <t>Walls</t>
  </si>
  <si>
    <t>Trees</t>
  </si>
  <si>
    <t>Middle - 4Counties</t>
  </si>
  <si>
    <t>Mow All (edge,hedge,play)</t>
  </si>
  <si>
    <t xml:space="preserve">Mowing - </t>
  </si>
  <si>
    <t>Water</t>
  </si>
  <si>
    <t>Hedge</t>
  </si>
  <si>
    <t>Maintenance</t>
  </si>
  <si>
    <t>Bal b/f from 22/23</t>
  </si>
  <si>
    <t>Total:</t>
  </si>
  <si>
    <t>Bonfire</t>
  </si>
  <si>
    <t>Other</t>
  </si>
  <si>
    <t>Bank statements as at 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</si>
</sst>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£&quot;#,##0;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2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44" fontId="2" fillId="6" borderId="0" xfId="1" applyFont="1" applyFill="1"/>
    <xf numFmtId="165" fontId="2" fillId="6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 applyAlignment="1">
      <alignment horizontal="left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18" Type="http://schemas.microsoft.com/office/2017/10/relationships/person" Target="persons/person7.xml"/><Relationship Id="rId26" Type="http://schemas.microsoft.com/office/2017/10/relationships/person" Target="persons/person15.xml"/><Relationship Id="rId21" Type="http://schemas.microsoft.com/office/2017/10/relationships/person" Target="persons/person10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5" Type="http://schemas.microsoft.com/office/2017/10/relationships/person" Target="persons/person14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29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24" Type="http://schemas.microsoft.com/office/2017/10/relationships/person" Target="persons/person13.xml"/><Relationship Id="rId5" Type="http://customschemas.google.com/relationships/workbookmetadata" Target="metadata"/><Relationship Id="rId15" Type="http://schemas.microsoft.com/office/2017/10/relationships/person" Target="persons/person3.xml"/><Relationship Id="rId23" Type="http://schemas.microsoft.com/office/2017/10/relationships/person" Target="persons/person11.xml"/><Relationship Id="rId28" Type="http://schemas.microsoft.com/office/2017/10/relationships/person" Target="persons/person16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31" Type="http://schemas.microsoft.com/office/2017/10/relationships/person" Target="persons/person19.xml"/><Relationship Id="rId9" Type="http://schemas.microsoft.com/office/2017/10/relationships/person" Target="persons/person.xml"/><Relationship Id="rId30" Type="http://schemas.microsoft.com/office/2017/10/relationships/person" Target="persons/person20.xml"/><Relationship Id="rId27" Type="http://schemas.microsoft.com/office/2017/10/relationships/person" Target="persons/person17.xml"/><Relationship Id="rId22" Type="http://schemas.microsoft.com/office/2017/10/relationships/person" Target="persons/person12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1001"/>
  <sheetViews>
    <sheetView tabSelected="1" topLeftCell="A29" zoomScaleNormal="100" workbookViewId="0">
      <selection activeCell="M50" sqref="M50"/>
    </sheetView>
  </sheetViews>
  <sheetFormatPr defaultColWidth="12.59765625" defaultRowHeight="15" customHeight="1" x14ac:dyDescent="0.25"/>
  <cols>
    <col min="1" max="1" width="31.8984375" customWidth="1"/>
    <col min="2" max="2" width="12.3984375" customWidth="1"/>
    <col min="3" max="3" width="11.5" customWidth="1"/>
    <col min="4" max="4" width="11.19921875" customWidth="1"/>
    <col min="5" max="5" width="12.69921875" customWidth="1"/>
    <col min="6" max="6" width="13.5" customWidth="1"/>
    <col min="7" max="7" width="13.8984375" customWidth="1"/>
    <col min="8" max="8" width="12.19921875" customWidth="1"/>
    <col min="9" max="9" width="11.19921875" customWidth="1"/>
    <col min="10" max="10" width="11.3984375" customWidth="1"/>
    <col min="11" max="11" width="12.19921875" customWidth="1"/>
    <col min="12" max="12" width="11.69921875" customWidth="1"/>
    <col min="13" max="13" width="16.5" customWidth="1"/>
    <col min="14" max="14" width="11.59765625" customWidth="1"/>
    <col min="15" max="15" width="13.59765625" customWidth="1"/>
    <col min="16" max="16" width="11.8984375" customWidth="1"/>
    <col min="17" max="17" width="11.19921875" customWidth="1"/>
    <col min="18" max="18" width="11.3984375" customWidth="1"/>
    <col min="19" max="19" width="9.69921875" customWidth="1"/>
    <col min="20" max="20" width="14" customWidth="1"/>
    <col min="21" max="21" width="9.765625E-2" customWidth="1"/>
    <col min="22" max="22" width="14.8984375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"/>
      <c r="Z1" s="2"/>
    </row>
    <row r="2" spans="1:26" ht="30.75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/>
      <c r="C4" s="10">
        <v>0</v>
      </c>
      <c r="D4" s="10">
        <v>0</v>
      </c>
      <c r="E4" s="12">
        <f t="shared" ref="E4:E5" si="0">B4+C4+D4</f>
        <v>0</v>
      </c>
      <c r="F4" s="12">
        <v>0</v>
      </c>
      <c r="G4" s="10">
        <v>0</v>
      </c>
      <c r="H4" s="10">
        <v>0</v>
      </c>
      <c r="I4" s="10">
        <v>0</v>
      </c>
      <c r="J4" s="12">
        <f t="shared" ref="J4:J6" si="1">G4+H4+I4</f>
        <v>0</v>
      </c>
      <c r="K4" s="12">
        <v>0</v>
      </c>
      <c r="L4" s="10">
        <v>0</v>
      </c>
      <c r="M4" s="10">
        <v>50</v>
      </c>
      <c r="N4" s="10">
        <v>0</v>
      </c>
      <c r="O4" s="12">
        <f t="shared" ref="O4:O6" si="2">L4+M4+N4</f>
        <v>50</v>
      </c>
      <c r="P4" s="12">
        <v>0</v>
      </c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0</v>
      </c>
      <c r="W4" s="12">
        <f t="shared" ref="W4:W14" si="4">E4+J4+O4+T4</f>
        <v>50</v>
      </c>
      <c r="X4" s="12">
        <f t="shared" ref="X4:X6" si="5">F4+K4+P4+V4</f>
        <v>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>
        <v>0</v>
      </c>
      <c r="G5" s="10">
        <v>0</v>
      </c>
      <c r="H5" s="10">
        <v>0</v>
      </c>
      <c r="I5" s="10">
        <v>50</v>
      </c>
      <c r="J5" s="12">
        <f t="shared" si="1"/>
        <v>50</v>
      </c>
      <c r="K5" s="12">
        <v>0</v>
      </c>
      <c r="L5" s="10">
        <v>0</v>
      </c>
      <c r="M5" s="10">
        <v>0</v>
      </c>
      <c r="N5" s="10">
        <v>0</v>
      </c>
      <c r="O5" s="12">
        <f t="shared" si="2"/>
        <v>0</v>
      </c>
      <c r="P5" s="12">
        <v>0</v>
      </c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0</v>
      </c>
      <c r="W5" s="12">
        <f t="shared" si="4"/>
        <v>50</v>
      </c>
      <c r="X5" s="14">
        <f t="shared" si="5"/>
        <v>0</v>
      </c>
      <c r="Y5" s="6"/>
      <c r="Z5" s="7"/>
    </row>
    <row r="6" spans="1:26" x14ac:dyDescent="0.25">
      <c r="A6" s="11" t="s">
        <v>25</v>
      </c>
      <c r="B6" s="10">
        <v>0</v>
      </c>
      <c r="C6" s="10">
        <v>0</v>
      </c>
      <c r="D6" s="10">
        <v>0</v>
      </c>
      <c r="E6" s="12">
        <f>SUM(B6:D6)</f>
        <v>0</v>
      </c>
      <c r="F6" s="12">
        <v>0</v>
      </c>
      <c r="G6" s="10">
        <v>0</v>
      </c>
      <c r="H6" s="10">
        <f t="shared" ref="H6" si="6">SUM(H4:H5)</f>
        <v>0</v>
      </c>
      <c r="I6" s="10">
        <v>0</v>
      </c>
      <c r="J6" s="12">
        <f t="shared" si="1"/>
        <v>0</v>
      </c>
      <c r="K6" s="12">
        <v>0</v>
      </c>
      <c r="L6" s="10">
        <f t="shared" ref="L6:N6" si="7">SUM(L4:L5)</f>
        <v>0</v>
      </c>
      <c r="M6" s="10">
        <v>0</v>
      </c>
      <c r="N6" s="10">
        <f t="shared" si="7"/>
        <v>0</v>
      </c>
      <c r="O6" s="12">
        <f t="shared" si="2"/>
        <v>0</v>
      </c>
      <c r="P6" s="12">
        <v>0</v>
      </c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>
        <v>0</v>
      </c>
      <c r="W6" s="12">
        <f t="shared" si="4"/>
        <v>0</v>
      </c>
      <c r="X6" s="14">
        <f t="shared" si="5"/>
        <v>0</v>
      </c>
      <c r="Y6" s="6"/>
      <c r="Z6" s="7"/>
    </row>
    <row r="7" spans="1:26" x14ac:dyDescent="0.25">
      <c r="A7" s="11" t="s">
        <v>26</v>
      </c>
      <c r="B7" s="10">
        <v>0</v>
      </c>
      <c r="C7" s="10">
        <v>0</v>
      </c>
      <c r="D7" s="10">
        <v>0</v>
      </c>
      <c r="E7" s="12">
        <f t="shared" ref="E7:E12" si="9">B7+C7+D7</f>
        <v>0</v>
      </c>
      <c r="F7" s="12">
        <v>0</v>
      </c>
      <c r="G7" s="10">
        <v>0</v>
      </c>
      <c r="H7" s="10">
        <v>0</v>
      </c>
      <c r="I7" s="10">
        <v>0</v>
      </c>
      <c r="J7" s="12">
        <f t="shared" ref="J7:J12" si="10">G7+H7+I7</f>
        <v>0</v>
      </c>
      <c r="K7" s="12">
        <v>0</v>
      </c>
      <c r="L7" s="10"/>
      <c r="M7" s="10">
        <v>0</v>
      </c>
      <c r="N7" s="10">
        <v>0</v>
      </c>
      <c r="O7" s="12">
        <f t="shared" ref="O7:O13" si="11">L7+M7+N7</f>
        <v>0</v>
      </c>
      <c r="P7" s="12">
        <v>0</v>
      </c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>
        <v>0</v>
      </c>
      <c r="W7" s="12">
        <f>E7+J7+O7+T7</f>
        <v>0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0</v>
      </c>
      <c r="E8" s="12">
        <f t="shared" si="9"/>
        <v>0</v>
      </c>
      <c r="F8" s="12">
        <v>0</v>
      </c>
      <c r="G8" s="10">
        <v>0</v>
      </c>
      <c r="H8" s="10">
        <v>0</v>
      </c>
      <c r="I8" s="10">
        <v>0</v>
      </c>
      <c r="J8" s="12">
        <f t="shared" si="10"/>
        <v>0</v>
      </c>
      <c r="K8" s="12">
        <v>0</v>
      </c>
      <c r="L8" s="10">
        <v>0</v>
      </c>
      <c r="M8" s="10">
        <v>0</v>
      </c>
      <c r="N8" s="10">
        <v>738</v>
      </c>
      <c r="O8" s="12">
        <f t="shared" si="11"/>
        <v>738</v>
      </c>
      <c r="P8" s="12">
        <v>0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>
        <v>0</v>
      </c>
      <c r="W8" s="12">
        <f t="shared" si="4"/>
        <v>738</v>
      </c>
      <c r="X8" s="14">
        <f t="shared" ref="X8:X12" si="13">F8+K8+P8+V8</f>
        <v>0</v>
      </c>
      <c r="Y8" s="6"/>
      <c r="Z8" s="7"/>
    </row>
    <row r="9" spans="1:26" x14ac:dyDescent="0.25">
      <c r="A9" s="11" t="s">
        <v>28</v>
      </c>
      <c r="B9" s="10">
        <v>0</v>
      </c>
      <c r="C9" s="10">
        <v>1353.71</v>
      </c>
      <c r="D9" s="10">
        <v>0</v>
      </c>
      <c r="E9" s="12">
        <f t="shared" si="9"/>
        <v>1353.71</v>
      </c>
      <c r="F9" s="12">
        <v>0</v>
      </c>
      <c r="G9" s="10">
        <v>0</v>
      </c>
      <c r="H9" s="10">
        <v>1353.71</v>
      </c>
      <c r="I9" s="10"/>
      <c r="J9" s="12">
        <f t="shared" si="10"/>
        <v>1353.71</v>
      </c>
      <c r="K9" s="12">
        <v>0</v>
      </c>
      <c r="L9" s="10">
        <v>0</v>
      </c>
      <c r="M9" s="10">
        <v>1372.74</v>
      </c>
      <c r="N9" s="10">
        <v>0</v>
      </c>
      <c r="O9" s="12">
        <f t="shared" si="11"/>
        <v>1372.74</v>
      </c>
      <c r="P9" s="12">
        <v>0</v>
      </c>
      <c r="Q9" s="10">
        <v>0</v>
      </c>
      <c r="R9" s="10">
        <v>1374.74</v>
      </c>
      <c r="S9" s="10">
        <v>0</v>
      </c>
      <c r="T9" s="12">
        <f t="shared" si="12"/>
        <v>1374.74</v>
      </c>
      <c r="U9" s="12"/>
      <c r="V9" s="13">
        <v>0</v>
      </c>
      <c r="W9" s="12">
        <f t="shared" si="4"/>
        <v>5454.9</v>
      </c>
      <c r="X9" s="14">
        <f t="shared" si="13"/>
        <v>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24.25</v>
      </c>
      <c r="E10" s="12">
        <f>B10+C10+D10</f>
        <v>24.25</v>
      </c>
      <c r="F10" s="12">
        <v>0</v>
      </c>
      <c r="G10" s="10">
        <v>0</v>
      </c>
      <c r="H10" s="10">
        <v>0</v>
      </c>
      <c r="I10" s="10">
        <v>36.909999999999997</v>
      </c>
      <c r="J10" s="12">
        <f t="shared" si="10"/>
        <v>36.909999999999997</v>
      </c>
      <c r="K10" s="12">
        <v>0</v>
      </c>
      <c r="L10" s="10">
        <v>0</v>
      </c>
      <c r="M10" s="10">
        <v>0</v>
      </c>
      <c r="N10" s="10">
        <v>40.369999999999997</v>
      </c>
      <c r="O10" s="12">
        <f t="shared" si="11"/>
        <v>40.369999999999997</v>
      </c>
      <c r="P10" s="12">
        <v>0</v>
      </c>
      <c r="Q10" s="10">
        <v>0</v>
      </c>
      <c r="R10" s="10">
        <v>0</v>
      </c>
      <c r="S10" s="10">
        <v>43.7</v>
      </c>
      <c r="T10" s="12">
        <f t="shared" si="12"/>
        <v>43.7</v>
      </c>
      <c r="U10" s="12"/>
      <c r="V10" s="13">
        <v>0</v>
      </c>
      <c r="W10" s="12">
        <f t="shared" si="4"/>
        <v>145.23000000000002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>
        <v>0</v>
      </c>
      <c r="D11" s="10">
        <v>0</v>
      </c>
      <c r="E11" s="12">
        <f t="shared" si="9"/>
        <v>0</v>
      </c>
      <c r="F11" s="12">
        <v>0</v>
      </c>
      <c r="G11" s="10">
        <v>0</v>
      </c>
      <c r="H11" s="10">
        <v>0</v>
      </c>
      <c r="I11" s="10">
        <v>0</v>
      </c>
      <c r="J11" s="12">
        <f t="shared" si="10"/>
        <v>0</v>
      </c>
      <c r="K11" s="12">
        <v>0</v>
      </c>
      <c r="L11" s="10">
        <v>0</v>
      </c>
      <c r="M11" s="10">
        <v>0</v>
      </c>
      <c r="N11" s="10">
        <v>0</v>
      </c>
      <c r="O11" s="12">
        <f t="shared" si="11"/>
        <v>0</v>
      </c>
      <c r="P11" s="12">
        <v>0</v>
      </c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0</v>
      </c>
      <c r="W11" s="12">
        <f t="shared" si="4"/>
        <v>0</v>
      </c>
      <c r="X11" s="14">
        <f t="shared" si="13"/>
        <v>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>
        <v>0</v>
      </c>
      <c r="G12" s="10">
        <v>0</v>
      </c>
      <c r="H12" s="10">
        <v>0</v>
      </c>
      <c r="I12" s="10">
        <v>0</v>
      </c>
      <c r="J12" s="12">
        <f t="shared" si="10"/>
        <v>0</v>
      </c>
      <c r="K12" s="12">
        <v>0</v>
      </c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0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>
        <v>0</v>
      </c>
      <c r="W12" s="12">
        <f t="shared" si="4"/>
        <v>0</v>
      </c>
      <c r="X12" s="14">
        <f t="shared" si="13"/>
        <v>0</v>
      </c>
      <c r="Y12" s="6"/>
      <c r="Z12" s="7"/>
    </row>
    <row r="13" spans="1:26" x14ac:dyDescent="0.25">
      <c r="A13" s="11" t="s">
        <v>67</v>
      </c>
      <c r="B13" s="10"/>
      <c r="C13" s="10"/>
      <c r="D13" s="10"/>
      <c r="E13" s="12"/>
      <c r="F13" s="12"/>
      <c r="G13" s="10"/>
      <c r="H13" s="10"/>
      <c r="I13" s="10"/>
      <c r="J13" s="12"/>
      <c r="K13" s="12"/>
      <c r="L13" s="10"/>
      <c r="M13" s="10">
        <v>4976.8500000000004</v>
      </c>
      <c r="N13" s="10"/>
      <c r="O13" s="12">
        <f t="shared" si="11"/>
        <v>4976.8500000000004</v>
      </c>
      <c r="P13" s="12"/>
      <c r="Q13" s="10"/>
      <c r="R13" s="10"/>
      <c r="S13" s="10"/>
      <c r="T13" s="12"/>
      <c r="U13" s="12"/>
      <c r="V13" s="13"/>
      <c r="W13" s="12">
        <f t="shared" si="4"/>
        <v>4976.8500000000004</v>
      </c>
      <c r="X13" s="14"/>
      <c r="Y13" s="6"/>
      <c r="Z13" s="7"/>
    </row>
    <row r="14" spans="1:26" x14ac:dyDescent="0.25">
      <c r="A14" s="11" t="s">
        <v>32</v>
      </c>
      <c r="B14" s="10">
        <v>48</v>
      </c>
      <c r="C14" s="10">
        <v>0</v>
      </c>
      <c r="D14" s="10">
        <v>0</v>
      </c>
      <c r="E14" s="12">
        <f>B14+C14+D14</f>
        <v>48</v>
      </c>
      <c r="F14" s="12"/>
      <c r="G14" s="10">
        <v>0</v>
      </c>
      <c r="H14" s="10">
        <v>0</v>
      </c>
      <c r="I14" s="10">
        <v>0</v>
      </c>
      <c r="J14" s="12">
        <f>G14+H14+I14</f>
        <v>0</v>
      </c>
      <c r="K14" s="12">
        <v>0</v>
      </c>
      <c r="L14" s="10">
        <v>0</v>
      </c>
      <c r="M14" s="10">
        <v>0</v>
      </c>
      <c r="N14" s="10"/>
      <c r="O14" s="12">
        <f>L14+M14+N14</f>
        <v>0</v>
      </c>
      <c r="P14" s="12"/>
      <c r="Q14" s="10">
        <v>1144</v>
      </c>
      <c r="R14" s="10">
        <v>205</v>
      </c>
      <c r="S14" s="10">
        <v>29</v>
      </c>
      <c r="T14" s="12">
        <f>Q14+R14+S14</f>
        <v>1378</v>
      </c>
      <c r="U14" s="12"/>
      <c r="V14" s="13">
        <v>0</v>
      </c>
      <c r="W14" s="12">
        <f t="shared" si="4"/>
        <v>1426</v>
      </c>
      <c r="X14" s="14">
        <f>F14+K14+P14+V14</f>
        <v>0</v>
      </c>
      <c r="Y14" s="6"/>
      <c r="Z14" s="7"/>
    </row>
    <row r="15" spans="1:26" x14ac:dyDescent="0.25">
      <c r="A15" s="11" t="s">
        <v>68</v>
      </c>
      <c r="B15" s="10">
        <v>0</v>
      </c>
      <c r="C15" s="10">
        <v>0</v>
      </c>
      <c r="D15" s="10">
        <v>0</v>
      </c>
      <c r="E15" s="10">
        <f>SUM(B15:D15)</f>
        <v>0</v>
      </c>
      <c r="F15" s="10">
        <v>0</v>
      </c>
      <c r="G15" s="10">
        <v>0</v>
      </c>
      <c r="H15" s="10">
        <v>0</v>
      </c>
      <c r="I15" s="10">
        <v>0</v>
      </c>
      <c r="J15" s="10">
        <f>SUM(G15:I15)</f>
        <v>0</v>
      </c>
      <c r="K15" s="10">
        <v>0</v>
      </c>
      <c r="L15" s="10">
        <v>0</v>
      </c>
      <c r="M15" s="10">
        <v>0</v>
      </c>
      <c r="N15" s="10">
        <v>66.52</v>
      </c>
      <c r="O15" s="10">
        <f>SUM(L15:N15)</f>
        <v>66.52</v>
      </c>
      <c r="P15" s="10">
        <v>0</v>
      </c>
      <c r="Q15" s="10">
        <v>0</v>
      </c>
      <c r="R15" s="10">
        <v>0</v>
      </c>
      <c r="S15" s="10">
        <v>0</v>
      </c>
      <c r="T15" s="10">
        <f>Q15+R15+S15</f>
        <v>0</v>
      </c>
      <c r="U15" s="10">
        <v>0</v>
      </c>
      <c r="V15" s="10">
        <v>0</v>
      </c>
      <c r="W15" s="10">
        <f>SUM(T15,O15,J15,E15)</f>
        <v>66.52</v>
      </c>
      <c r="X15" s="10">
        <v>0</v>
      </c>
      <c r="Y15" s="6"/>
      <c r="Z15" s="7"/>
    </row>
    <row r="16" spans="1:26" ht="15.6" x14ac:dyDescent="0.3">
      <c r="A16" s="15" t="s">
        <v>33</v>
      </c>
      <c r="B16" s="16">
        <f>SUM(B14:B15)</f>
        <v>48</v>
      </c>
      <c r="C16" s="10">
        <f t="shared" ref="C16:T16" si="14">SUM(C4:C15)</f>
        <v>1353.71</v>
      </c>
      <c r="D16" s="10">
        <f t="shared" si="14"/>
        <v>24.25</v>
      </c>
      <c r="E16" s="12">
        <f t="shared" si="14"/>
        <v>1425.96</v>
      </c>
      <c r="F16" s="12">
        <f t="shared" si="14"/>
        <v>0</v>
      </c>
      <c r="G16" s="12">
        <f t="shared" si="14"/>
        <v>0</v>
      </c>
      <c r="H16" s="12">
        <f t="shared" si="14"/>
        <v>1353.71</v>
      </c>
      <c r="I16" s="12">
        <f t="shared" si="14"/>
        <v>86.91</v>
      </c>
      <c r="J16" s="12">
        <f t="shared" si="14"/>
        <v>1440.6200000000001</v>
      </c>
      <c r="K16" s="12">
        <f t="shared" si="14"/>
        <v>0</v>
      </c>
      <c r="L16" s="12">
        <f t="shared" si="14"/>
        <v>0</v>
      </c>
      <c r="M16" s="12">
        <f t="shared" si="14"/>
        <v>6399.59</v>
      </c>
      <c r="N16" s="12">
        <f t="shared" si="14"/>
        <v>844.89</v>
      </c>
      <c r="O16" s="12">
        <f t="shared" si="14"/>
        <v>7244.4800000000005</v>
      </c>
      <c r="P16" s="12">
        <f t="shared" si="14"/>
        <v>0</v>
      </c>
      <c r="Q16" s="10">
        <f t="shared" si="14"/>
        <v>1144</v>
      </c>
      <c r="R16" s="10">
        <f t="shared" si="14"/>
        <v>1579.74</v>
      </c>
      <c r="S16" s="10">
        <f t="shared" si="14"/>
        <v>72.7</v>
      </c>
      <c r="T16" s="12">
        <f t="shared" si="14"/>
        <v>2796.44</v>
      </c>
      <c r="U16" s="12">
        <f>SUM(U4:U12)</f>
        <v>0</v>
      </c>
      <c r="V16" s="13">
        <f>SUM(V14:V15)</f>
        <v>0</v>
      </c>
      <c r="W16" s="17">
        <f>SUM(W4:W15)</f>
        <v>12907.5</v>
      </c>
      <c r="X16" s="17">
        <f>SUM(X4:X14)</f>
        <v>0</v>
      </c>
      <c r="Y16" s="6"/>
      <c r="Z16" s="7"/>
    </row>
    <row r="17" spans="1:26" x14ac:dyDescent="0.25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ht="15.6" x14ac:dyDescent="0.3">
      <c r="A18" s="8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6"/>
      <c r="Z18" s="7"/>
    </row>
    <row r="19" spans="1:26" x14ac:dyDescent="0.25">
      <c r="A19" s="19" t="s">
        <v>35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6"/>
      <c r="Z19" s="7"/>
    </row>
    <row r="20" spans="1:26" ht="15" customHeight="1" x14ac:dyDescent="0.25">
      <c r="A20" s="21" t="s">
        <v>60</v>
      </c>
      <c r="B20" s="10">
        <v>0</v>
      </c>
      <c r="C20" s="10">
        <v>0</v>
      </c>
      <c r="D20" s="10">
        <v>0</v>
      </c>
      <c r="E20" s="12">
        <f t="shared" ref="E20:E27" si="15">B20+C20+D20</f>
        <v>0</v>
      </c>
      <c r="F20" s="12"/>
      <c r="G20" s="10">
        <v>0</v>
      </c>
      <c r="H20" s="10">
        <v>720</v>
      </c>
      <c r="I20" s="10">
        <v>0</v>
      </c>
      <c r="J20" s="12">
        <f t="shared" ref="J20:J27" si="16">G20+H20+I20</f>
        <v>720</v>
      </c>
      <c r="K20" s="12"/>
      <c r="L20" s="10">
        <v>480</v>
      </c>
      <c r="M20" s="10">
        <v>0</v>
      </c>
      <c r="N20" s="10">
        <v>240</v>
      </c>
      <c r="O20" s="12">
        <f t="shared" ref="O20:O27" si="17">L20+M20+N20</f>
        <v>720</v>
      </c>
      <c r="P20" s="12"/>
      <c r="Q20" s="10">
        <v>0</v>
      </c>
      <c r="R20" s="10">
        <v>0</v>
      </c>
      <c r="S20" s="10">
        <v>0</v>
      </c>
      <c r="T20" s="12">
        <f t="shared" ref="T20:T27" si="18">Q20+R20+S20</f>
        <v>0</v>
      </c>
      <c r="U20" s="12"/>
      <c r="V20" s="13"/>
      <c r="W20" s="22">
        <f t="shared" ref="W20:W30" si="19">E20+J20+O20+T20</f>
        <v>1440</v>
      </c>
      <c r="X20" s="12">
        <v>0</v>
      </c>
      <c r="Y20" s="6"/>
      <c r="Z20" s="6"/>
    </row>
    <row r="21" spans="1:26" ht="15" customHeight="1" x14ac:dyDescent="0.25">
      <c r="A21" s="23" t="s">
        <v>59</v>
      </c>
      <c r="B21" s="10">
        <v>0</v>
      </c>
      <c r="C21" s="10">
        <v>0</v>
      </c>
      <c r="D21" s="10">
        <v>0</v>
      </c>
      <c r="E21" s="12">
        <f t="shared" si="15"/>
        <v>0</v>
      </c>
      <c r="F21" s="12"/>
      <c r="G21" s="10">
        <v>630</v>
      </c>
      <c r="H21" s="10">
        <v>315</v>
      </c>
      <c r="I21" s="10">
        <v>0</v>
      </c>
      <c r="J21" s="12">
        <f t="shared" si="16"/>
        <v>945</v>
      </c>
      <c r="K21" s="12"/>
      <c r="L21" s="10">
        <v>0</v>
      </c>
      <c r="M21" s="10">
        <v>1050</v>
      </c>
      <c r="N21" s="10">
        <v>0</v>
      </c>
      <c r="O21" s="12">
        <f t="shared" si="17"/>
        <v>1050</v>
      </c>
      <c r="P21" s="12"/>
      <c r="Q21" s="10">
        <v>0</v>
      </c>
      <c r="R21" s="10">
        <v>0</v>
      </c>
      <c r="S21" s="10">
        <v>0</v>
      </c>
      <c r="T21" s="12">
        <f t="shared" si="18"/>
        <v>0</v>
      </c>
      <c r="U21" s="12"/>
      <c r="V21" s="13"/>
      <c r="W21" s="12">
        <f t="shared" si="19"/>
        <v>1995</v>
      </c>
      <c r="X21" s="12">
        <v>0</v>
      </c>
      <c r="Y21" s="6"/>
      <c r="Z21" s="7"/>
    </row>
    <row r="22" spans="1:26" ht="15" customHeight="1" x14ac:dyDescent="0.25">
      <c r="A22" s="23" t="s">
        <v>58</v>
      </c>
      <c r="B22" s="10">
        <v>0</v>
      </c>
      <c r="C22" s="10">
        <v>0</v>
      </c>
      <c r="D22" s="10">
        <v>0</v>
      </c>
      <c r="E22" s="12">
        <f t="shared" si="15"/>
        <v>0</v>
      </c>
      <c r="F22" s="12"/>
      <c r="G22" s="10">
        <v>0</v>
      </c>
      <c r="H22" s="10">
        <v>0</v>
      </c>
      <c r="I22" s="10">
        <v>0</v>
      </c>
      <c r="J22" s="12">
        <f t="shared" si="16"/>
        <v>0</v>
      </c>
      <c r="K22" s="12"/>
      <c r="L22" s="10">
        <v>0</v>
      </c>
      <c r="M22" s="10">
        <v>0</v>
      </c>
      <c r="N22" s="10">
        <v>0</v>
      </c>
      <c r="O22" s="12">
        <f t="shared" si="17"/>
        <v>0</v>
      </c>
      <c r="P22" s="12"/>
      <c r="Q22" s="10">
        <v>0</v>
      </c>
      <c r="R22" s="10">
        <v>0</v>
      </c>
      <c r="S22" s="10">
        <v>0</v>
      </c>
      <c r="T22" s="12">
        <f t="shared" si="18"/>
        <v>0</v>
      </c>
      <c r="U22" s="12"/>
      <c r="V22" s="13"/>
      <c r="W22" s="12">
        <f t="shared" si="19"/>
        <v>0</v>
      </c>
      <c r="X22" s="12">
        <v>0</v>
      </c>
      <c r="Y22" s="6"/>
      <c r="Z22" s="7"/>
    </row>
    <row r="23" spans="1:26" ht="15" customHeight="1" x14ac:dyDescent="0.25">
      <c r="A23" s="23" t="s">
        <v>57</v>
      </c>
      <c r="B23" s="10">
        <v>0</v>
      </c>
      <c r="C23" s="10">
        <v>0</v>
      </c>
      <c r="D23" s="10">
        <v>0</v>
      </c>
      <c r="E23" s="12">
        <f t="shared" si="15"/>
        <v>0</v>
      </c>
      <c r="F23" s="12"/>
      <c r="G23" s="10">
        <v>0</v>
      </c>
      <c r="H23" s="10">
        <v>0</v>
      </c>
      <c r="I23" s="10">
        <v>0</v>
      </c>
      <c r="J23" s="12">
        <f t="shared" si="16"/>
        <v>0</v>
      </c>
      <c r="K23" s="12"/>
      <c r="L23" s="10">
        <v>0</v>
      </c>
      <c r="M23" s="10">
        <v>0</v>
      </c>
      <c r="N23" s="10">
        <v>0</v>
      </c>
      <c r="O23" s="12">
        <f t="shared" si="17"/>
        <v>0</v>
      </c>
      <c r="P23" s="12"/>
      <c r="Q23" s="10">
        <v>0</v>
      </c>
      <c r="R23" s="10">
        <v>0</v>
      </c>
      <c r="S23" s="10">
        <v>0</v>
      </c>
      <c r="T23" s="12">
        <f t="shared" si="18"/>
        <v>0</v>
      </c>
      <c r="U23" s="12"/>
      <c r="V23" s="13"/>
      <c r="W23" s="12">
        <f t="shared" si="19"/>
        <v>0</v>
      </c>
      <c r="X23" s="12">
        <v>0</v>
      </c>
      <c r="Y23" s="6"/>
      <c r="Z23" s="7"/>
    </row>
    <row r="24" spans="1:26" ht="18" customHeight="1" x14ac:dyDescent="0.25">
      <c r="A24" s="23" t="s">
        <v>55</v>
      </c>
      <c r="B24" s="10">
        <v>0</v>
      </c>
      <c r="C24" s="10">
        <v>0</v>
      </c>
      <c r="D24" s="10">
        <v>0</v>
      </c>
      <c r="E24" s="12">
        <f t="shared" si="15"/>
        <v>0</v>
      </c>
      <c r="F24" s="12"/>
      <c r="G24" s="10">
        <v>0</v>
      </c>
      <c r="H24" s="10">
        <v>0</v>
      </c>
      <c r="I24" s="10">
        <v>0</v>
      </c>
      <c r="J24" s="12">
        <f t="shared" si="16"/>
        <v>0</v>
      </c>
      <c r="K24" s="12"/>
      <c r="L24" s="10">
        <v>0</v>
      </c>
      <c r="M24" s="10">
        <v>0</v>
      </c>
      <c r="N24" s="10">
        <v>0</v>
      </c>
      <c r="O24" s="12">
        <f t="shared" si="17"/>
        <v>0</v>
      </c>
      <c r="P24" s="12"/>
      <c r="Q24" s="10">
        <v>0</v>
      </c>
      <c r="R24" s="10">
        <v>0</v>
      </c>
      <c r="S24" s="10">
        <v>0</v>
      </c>
      <c r="T24" s="12">
        <f t="shared" si="18"/>
        <v>0</v>
      </c>
      <c r="U24" s="12"/>
      <c r="V24" s="13"/>
      <c r="W24" s="12">
        <f t="shared" si="19"/>
        <v>0</v>
      </c>
      <c r="X24" s="12">
        <v>0</v>
      </c>
      <c r="Y24" s="6"/>
      <c r="Z24" s="7"/>
    </row>
    <row r="25" spans="1:26" ht="15" customHeight="1" x14ac:dyDescent="0.25">
      <c r="A25" s="23" t="s">
        <v>56</v>
      </c>
      <c r="B25" s="10">
        <v>0</v>
      </c>
      <c r="C25" s="10">
        <v>0</v>
      </c>
      <c r="D25" s="10">
        <v>0</v>
      </c>
      <c r="E25" s="12">
        <f t="shared" si="15"/>
        <v>0</v>
      </c>
      <c r="F25" s="12"/>
      <c r="G25" s="10">
        <v>0</v>
      </c>
      <c r="H25" s="10">
        <v>0</v>
      </c>
      <c r="I25" s="10">
        <v>0</v>
      </c>
      <c r="J25" s="12">
        <f t="shared" si="16"/>
        <v>0</v>
      </c>
      <c r="K25" s="12"/>
      <c r="L25" s="10">
        <v>0</v>
      </c>
      <c r="M25" s="10">
        <v>0</v>
      </c>
      <c r="N25" s="10">
        <v>0</v>
      </c>
      <c r="O25" s="12">
        <f t="shared" si="17"/>
        <v>0</v>
      </c>
      <c r="P25" s="12"/>
      <c r="Q25" s="10">
        <v>0</v>
      </c>
      <c r="R25" s="10">
        <v>0</v>
      </c>
      <c r="S25" s="10">
        <v>0</v>
      </c>
      <c r="T25" s="12">
        <f t="shared" si="18"/>
        <v>0</v>
      </c>
      <c r="U25" s="12"/>
      <c r="V25" s="13"/>
      <c r="W25" s="12">
        <f t="shared" si="19"/>
        <v>0</v>
      </c>
      <c r="X25" s="12">
        <v>0</v>
      </c>
      <c r="Y25" s="6"/>
      <c r="Z25" s="7"/>
    </row>
    <row r="26" spans="1:26" ht="15" customHeight="1" x14ac:dyDescent="0.25">
      <c r="A26" s="23" t="s">
        <v>36</v>
      </c>
      <c r="B26" s="10">
        <v>19.78</v>
      </c>
      <c r="C26" s="10">
        <v>0</v>
      </c>
      <c r="D26" s="10">
        <v>0</v>
      </c>
      <c r="E26" s="12">
        <f t="shared" si="15"/>
        <v>19.78</v>
      </c>
      <c r="F26" s="12"/>
      <c r="G26" s="10">
        <v>0</v>
      </c>
      <c r="H26" s="10">
        <v>0</v>
      </c>
      <c r="I26" s="10">
        <v>0</v>
      </c>
      <c r="J26" s="12">
        <f t="shared" si="16"/>
        <v>0</v>
      </c>
      <c r="K26" s="12"/>
      <c r="L26" s="10">
        <v>0</v>
      </c>
      <c r="M26" s="10">
        <v>0</v>
      </c>
      <c r="N26" s="10">
        <v>0</v>
      </c>
      <c r="O26" s="12">
        <f t="shared" si="17"/>
        <v>0</v>
      </c>
      <c r="P26" s="12"/>
      <c r="Q26" s="10">
        <v>190</v>
      </c>
      <c r="R26" s="10">
        <v>0</v>
      </c>
      <c r="S26" s="10">
        <v>0</v>
      </c>
      <c r="T26" s="12">
        <f t="shared" si="18"/>
        <v>190</v>
      </c>
      <c r="U26" s="12"/>
      <c r="V26" s="13"/>
      <c r="W26" s="12">
        <f t="shared" si="19"/>
        <v>209.78</v>
      </c>
      <c r="X26" s="12">
        <v>0</v>
      </c>
      <c r="Y26" s="6"/>
      <c r="Z26" s="7"/>
    </row>
    <row r="27" spans="1:26" ht="15" customHeight="1" x14ac:dyDescent="0.25">
      <c r="A27" s="23" t="s">
        <v>37</v>
      </c>
      <c r="B27" s="10">
        <v>0</v>
      </c>
      <c r="C27" s="10">
        <v>0</v>
      </c>
      <c r="D27" s="10">
        <v>0</v>
      </c>
      <c r="E27" s="12">
        <f t="shared" si="15"/>
        <v>0</v>
      </c>
      <c r="F27" s="12"/>
      <c r="G27" s="10">
        <v>0</v>
      </c>
      <c r="H27" s="10">
        <v>0</v>
      </c>
      <c r="I27" s="10">
        <v>0</v>
      </c>
      <c r="J27" s="12">
        <f t="shared" si="16"/>
        <v>0</v>
      </c>
      <c r="K27" s="12"/>
      <c r="L27" s="10">
        <v>0</v>
      </c>
      <c r="M27" s="10">
        <v>0</v>
      </c>
      <c r="N27" s="10">
        <v>0</v>
      </c>
      <c r="O27" s="12">
        <f t="shared" si="17"/>
        <v>0</v>
      </c>
      <c r="P27" s="12"/>
      <c r="Q27" s="10">
        <v>0</v>
      </c>
      <c r="R27" s="10">
        <v>0</v>
      </c>
      <c r="S27" s="10">
        <v>0</v>
      </c>
      <c r="T27" s="12">
        <f t="shared" si="18"/>
        <v>0</v>
      </c>
      <c r="U27" s="12"/>
      <c r="V27" s="13"/>
      <c r="W27" s="12">
        <f t="shared" si="19"/>
        <v>0</v>
      </c>
      <c r="X27" s="12">
        <v>0</v>
      </c>
      <c r="Y27" s="6"/>
      <c r="Z27" s="7"/>
    </row>
    <row r="28" spans="1:26" ht="15" customHeight="1" x14ac:dyDescent="0.25">
      <c r="A28" s="23" t="s">
        <v>64</v>
      </c>
      <c r="B28" s="10">
        <v>190</v>
      </c>
      <c r="C28" s="10">
        <v>0</v>
      </c>
      <c r="D28" s="10">
        <v>0</v>
      </c>
      <c r="E28" s="12">
        <f t="shared" ref="E28:E29" si="20">B28+C28+D28</f>
        <v>190</v>
      </c>
      <c r="F28" s="12"/>
      <c r="G28" s="10">
        <v>0</v>
      </c>
      <c r="H28" s="10">
        <v>0</v>
      </c>
      <c r="I28" s="10">
        <v>0</v>
      </c>
      <c r="J28" s="12">
        <f t="shared" ref="J28:J29" si="21">G28+H28+I28</f>
        <v>0</v>
      </c>
      <c r="K28" s="12"/>
      <c r="L28" s="10">
        <v>0</v>
      </c>
      <c r="M28" s="10">
        <v>21.98</v>
      </c>
      <c r="N28" s="10">
        <v>0</v>
      </c>
      <c r="O28" s="12">
        <f t="shared" ref="O28:O31" si="22">L28+M28+N28</f>
        <v>21.98</v>
      </c>
      <c r="P28" s="12"/>
      <c r="Q28" s="10">
        <v>64.5</v>
      </c>
      <c r="R28" s="10">
        <v>0</v>
      </c>
      <c r="S28" s="10">
        <v>0</v>
      </c>
      <c r="T28" s="12">
        <f>Q28+R28+S28</f>
        <v>64.5</v>
      </c>
      <c r="U28" s="12"/>
      <c r="V28" s="13"/>
      <c r="W28" s="12">
        <f t="shared" si="19"/>
        <v>276.48</v>
      </c>
      <c r="X28" s="12">
        <v>0</v>
      </c>
      <c r="Y28" s="6"/>
      <c r="Z28" s="7"/>
    </row>
    <row r="29" spans="1:26" ht="15" customHeight="1" x14ac:dyDescent="0.25">
      <c r="A29" s="23" t="s">
        <v>54</v>
      </c>
      <c r="B29" s="10">
        <v>14</v>
      </c>
      <c r="C29" s="10">
        <v>18</v>
      </c>
      <c r="D29" s="10">
        <v>13</v>
      </c>
      <c r="E29" s="12">
        <f t="shared" si="20"/>
        <v>45</v>
      </c>
      <c r="F29" s="12"/>
      <c r="G29" s="10">
        <v>13</v>
      </c>
      <c r="H29" s="10">
        <v>15</v>
      </c>
      <c r="I29" s="10">
        <v>18</v>
      </c>
      <c r="J29" s="12">
        <f t="shared" si="21"/>
        <v>46</v>
      </c>
      <c r="K29" s="12"/>
      <c r="L29" s="10">
        <v>28</v>
      </c>
      <c r="M29" s="10">
        <v>25.5</v>
      </c>
      <c r="N29" s="10">
        <v>93.69</v>
      </c>
      <c r="O29" s="12">
        <f t="shared" si="22"/>
        <v>147.19</v>
      </c>
      <c r="P29" s="12"/>
      <c r="Q29" s="10">
        <v>15</v>
      </c>
      <c r="R29" s="10">
        <v>18</v>
      </c>
      <c r="S29" s="10">
        <v>15</v>
      </c>
      <c r="T29" s="12">
        <f>SUM(Q29:S29)</f>
        <v>48</v>
      </c>
      <c r="U29" s="12"/>
      <c r="V29" s="13"/>
      <c r="W29" s="12">
        <f t="shared" si="19"/>
        <v>286.19</v>
      </c>
      <c r="X29" s="12">
        <v>0</v>
      </c>
      <c r="Y29" s="6"/>
      <c r="Z29" s="7"/>
    </row>
    <row r="30" spans="1:26" ht="15" customHeight="1" x14ac:dyDescent="0.25">
      <c r="A30" s="23" t="s">
        <v>67</v>
      </c>
      <c r="B30" s="10">
        <v>0</v>
      </c>
      <c r="C30" s="10">
        <v>0</v>
      </c>
      <c r="D30" s="10">
        <v>0</v>
      </c>
      <c r="E30" s="12">
        <v>0</v>
      </c>
      <c r="F30" s="12">
        <v>0</v>
      </c>
      <c r="G30" s="10">
        <v>0</v>
      </c>
      <c r="H30" s="10">
        <v>0</v>
      </c>
      <c r="I30" s="10">
        <v>0</v>
      </c>
      <c r="J30" s="12">
        <v>0</v>
      </c>
      <c r="K30" s="12"/>
      <c r="L30" s="10">
        <v>600</v>
      </c>
      <c r="M30" s="10">
        <v>942.44</v>
      </c>
      <c r="N30" s="10">
        <v>57.16</v>
      </c>
      <c r="O30" s="12">
        <f t="shared" si="22"/>
        <v>1599.6000000000001</v>
      </c>
      <c r="P30" s="12"/>
      <c r="Q30" s="10">
        <v>1200</v>
      </c>
      <c r="R30" s="10"/>
      <c r="S30" s="10"/>
      <c r="T30" s="12">
        <f>SUM(Q30:S30)</f>
        <v>1200</v>
      </c>
      <c r="U30" s="12"/>
      <c r="V30" s="13"/>
      <c r="W30" s="12">
        <f t="shared" si="19"/>
        <v>2799.6000000000004</v>
      </c>
      <c r="X30" s="12"/>
      <c r="Y30" s="6"/>
      <c r="Z30" s="7"/>
    </row>
    <row r="31" spans="1:26" ht="15" customHeight="1" x14ac:dyDescent="0.25">
      <c r="A31" s="23" t="s">
        <v>38</v>
      </c>
      <c r="B31" s="10">
        <v>1</v>
      </c>
      <c r="C31" s="10">
        <v>0</v>
      </c>
      <c r="D31" s="10">
        <v>1</v>
      </c>
      <c r="E31" s="12">
        <f>SUM(B31:D31)</f>
        <v>2</v>
      </c>
      <c r="F31" s="12"/>
      <c r="G31" s="10">
        <v>1</v>
      </c>
      <c r="H31" s="10">
        <v>1</v>
      </c>
      <c r="I31" s="10">
        <v>0</v>
      </c>
      <c r="J31" s="12">
        <f>SUM(G31:I31)</f>
        <v>2</v>
      </c>
      <c r="K31" s="12"/>
      <c r="L31" s="10">
        <v>4</v>
      </c>
      <c r="M31" s="10">
        <v>1</v>
      </c>
      <c r="N31" s="10"/>
      <c r="O31" s="12">
        <f t="shared" si="22"/>
        <v>5</v>
      </c>
      <c r="P31" s="12"/>
      <c r="Q31" s="10">
        <v>253.9</v>
      </c>
      <c r="R31" s="10">
        <v>1</v>
      </c>
      <c r="S31" s="10">
        <v>1.2</v>
      </c>
      <c r="T31" s="12">
        <f>SUM(Q31:S31)</f>
        <v>256.10000000000002</v>
      </c>
      <c r="U31" s="12"/>
      <c r="V31" s="13"/>
      <c r="W31" s="12">
        <f>E31+J31+O31+T31</f>
        <v>265.10000000000002</v>
      </c>
      <c r="X31" s="12">
        <v>0</v>
      </c>
      <c r="Y31" s="6"/>
      <c r="Z31" s="7"/>
    </row>
    <row r="32" spans="1:26" ht="15" customHeight="1" x14ac:dyDescent="0.3">
      <c r="A32" s="24" t="s">
        <v>39</v>
      </c>
      <c r="B32" s="16">
        <f t="shared" ref="B32:U32" si="23">SUM(B20:B31)</f>
        <v>224.78</v>
      </c>
      <c r="C32" s="16">
        <f t="shared" si="23"/>
        <v>18</v>
      </c>
      <c r="D32" s="16">
        <f t="shared" si="23"/>
        <v>14</v>
      </c>
      <c r="E32" s="16">
        <f t="shared" si="23"/>
        <v>256.77999999999997</v>
      </c>
      <c r="F32" s="16">
        <f t="shared" si="23"/>
        <v>0</v>
      </c>
      <c r="G32" s="16">
        <f t="shared" si="23"/>
        <v>644</v>
      </c>
      <c r="H32" s="16">
        <f t="shared" si="23"/>
        <v>1051</v>
      </c>
      <c r="I32" s="16">
        <f t="shared" si="23"/>
        <v>18</v>
      </c>
      <c r="J32" s="16">
        <f t="shared" si="23"/>
        <v>1713</v>
      </c>
      <c r="K32" s="16">
        <f t="shared" si="23"/>
        <v>0</v>
      </c>
      <c r="L32" s="16">
        <f t="shared" si="23"/>
        <v>1112</v>
      </c>
      <c r="M32" s="16">
        <f>SUM(M20:M31)</f>
        <v>2040.92</v>
      </c>
      <c r="N32" s="16">
        <f t="shared" si="23"/>
        <v>390.85</v>
      </c>
      <c r="O32" s="16">
        <f>SUM(O20:O31)</f>
        <v>3543.7700000000004</v>
      </c>
      <c r="P32" s="16">
        <f t="shared" si="23"/>
        <v>0</v>
      </c>
      <c r="Q32" s="16">
        <f t="shared" si="23"/>
        <v>1723.4</v>
      </c>
      <c r="R32" s="16">
        <f t="shared" si="23"/>
        <v>19</v>
      </c>
      <c r="S32" s="16">
        <f t="shared" si="23"/>
        <v>16.2</v>
      </c>
      <c r="T32" s="16">
        <f t="shared" si="23"/>
        <v>1758.6</v>
      </c>
      <c r="U32" s="16">
        <f t="shared" si="23"/>
        <v>0</v>
      </c>
      <c r="V32" s="16"/>
      <c r="W32" s="25">
        <f t="shared" ref="W32:X32" si="24">SUM(W20:W31)</f>
        <v>7272.1500000000005</v>
      </c>
      <c r="X32" s="25">
        <f t="shared" si="24"/>
        <v>0</v>
      </c>
      <c r="Y32" s="6"/>
      <c r="Z32" s="7"/>
    </row>
    <row r="33" spans="1:26" ht="15" customHeight="1" x14ac:dyDescent="0.25">
      <c r="A33" s="19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6"/>
      <c r="Z33" s="7"/>
    </row>
    <row r="34" spans="1:26" ht="15" customHeight="1" x14ac:dyDescent="0.25">
      <c r="A34" s="21" t="s">
        <v>41</v>
      </c>
      <c r="B34" s="10">
        <v>0</v>
      </c>
      <c r="C34" s="10">
        <v>0</v>
      </c>
      <c r="D34" s="10">
        <v>0</v>
      </c>
      <c r="E34" s="12">
        <f t="shared" ref="E34:E38" si="25">B34+C34+D34</f>
        <v>0</v>
      </c>
      <c r="F34" s="12"/>
      <c r="G34" s="10"/>
      <c r="H34" s="10"/>
      <c r="I34" s="10">
        <v>0</v>
      </c>
      <c r="J34" s="12">
        <f t="shared" ref="J34:J38" si="26">G34+H34+I34</f>
        <v>0</v>
      </c>
      <c r="K34" s="12"/>
      <c r="L34" s="10">
        <v>0</v>
      </c>
      <c r="M34" s="10">
        <v>0</v>
      </c>
      <c r="N34" s="10">
        <v>0</v>
      </c>
      <c r="O34" s="12">
        <f t="shared" ref="O34:O38" si="27">L34+M34+N34</f>
        <v>0</v>
      </c>
      <c r="P34" s="12"/>
      <c r="Q34" s="10">
        <v>532.09</v>
      </c>
      <c r="R34" s="10">
        <v>0</v>
      </c>
      <c r="S34" s="10">
        <v>0</v>
      </c>
      <c r="T34" s="12">
        <f t="shared" ref="T34:T38" si="28">Q34+R34+S34</f>
        <v>532.09</v>
      </c>
      <c r="U34" s="12"/>
      <c r="V34" s="13"/>
      <c r="W34" s="22">
        <f t="shared" ref="W34:W38" si="29">E34+J34+O34+T34</f>
        <v>532.09</v>
      </c>
      <c r="X34" s="12">
        <v>0</v>
      </c>
      <c r="Y34" s="6"/>
      <c r="Z34" s="7"/>
    </row>
    <row r="35" spans="1:26" ht="15" customHeight="1" x14ac:dyDescent="0.25">
      <c r="A35" s="21" t="s">
        <v>61</v>
      </c>
      <c r="B35" s="10">
        <v>0</v>
      </c>
      <c r="C35" s="10">
        <v>0</v>
      </c>
      <c r="D35" s="10">
        <v>0</v>
      </c>
      <c r="E35" s="12">
        <f t="shared" si="25"/>
        <v>0</v>
      </c>
      <c r="F35" s="12"/>
      <c r="G35" s="10">
        <v>0</v>
      </c>
      <c r="H35" s="10">
        <v>0</v>
      </c>
      <c r="I35" s="10">
        <v>0</v>
      </c>
      <c r="J35" s="12">
        <f t="shared" si="26"/>
        <v>0</v>
      </c>
      <c r="K35" s="12"/>
      <c r="L35" s="10">
        <v>0</v>
      </c>
      <c r="M35" s="10">
        <v>0</v>
      </c>
      <c r="N35" s="10">
        <v>0</v>
      </c>
      <c r="O35" s="12">
        <f t="shared" si="27"/>
        <v>0</v>
      </c>
      <c r="P35" s="12"/>
      <c r="Q35" s="10">
        <v>0</v>
      </c>
      <c r="R35" s="10">
        <v>0</v>
      </c>
      <c r="S35" s="10">
        <v>0</v>
      </c>
      <c r="T35" s="12">
        <f t="shared" si="28"/>
        <v>0</v>
      </c>
      <c r="U35" s="12"/>
      <c r="V35" s="13"/>
      <c r="W35" s="22">
        <f t="shared" si="29"/>
        <v>0</v>
      </c>
      <c r="X35" s="12">
        <v>0</v>
      </c>
      <c r="Y35" s="6"/>
      <c r="Z35" s="7"/>
    </row>
    <row r="36" spans="1:26" ht="15" customHeight="1" x14ac:dyDescent="0.25">
      <c r="A36" s="21" t="s">
        <v>62</v>
      </c>
      <c r="B36" s="10">
        <v>37.32</v>
      </c>
      <c r="C36" s="10">
        <v>68.349999999999994</v>
      </c>
      <c r="D36" s="10">
        <v>0</v>
      </c>
      <c r="E36" s="12">
        <f t="shared" si="25"/>
        <v>105.66999999999999</v>
      </c>
      <c r="F36" s="12"/>
      <c r="G36" s="10">
        <v>0</v>
      </c>
      <c r="H36" s="10">
        <v>0</v>
      </c>
      <c r="I36" s="10">
        <v>52.23</v>
      </c>
      <c r="J36" s="12">
        <f t="shared" si="26"/>
        <v>52.23</v>
      </c>
      <c r="K36" s="12"/>
      <c r="L36" s="10">
        <v>48.49</v>
      </c>
      <c r="M36" s="10">
        <v>11.25</v>
      </c>
      <c r="N36" s="10">
        <v>46.64</v>
      </c>
      <c r="O36" s="12">
        <f t="shared" si="27"/>
        <v>106.38</v>
      </c>
      <c r="P36" s="12"/>
      <c r="Q36" s="10">
        <v>71.02</v>
      </c>
      <c r="R36" s="10">
        <v>46.64</v>
      </c>
      <c r="S36" s="10">
        <v>29.51</v>
      </c>
      <c r="T36" s="12">
        <f t="shared" si="28"/>
        <v>147.16999999999999</v>
      </c>
      <c r="U36" s="12"/>
      <c r="V36" s="13"/>
      <c r="W36" s="12">
        <f t="shared" si="29"/>
        <v>411.44999999999993</v>
      </c>
      <c r="X36" s="12">
        <v>0</v>
      </c>
      <c r="Y36" s="6"/>
      <c r="Z36" s="7"/>
    </row>
    <row r="37" spans="1:26" ht="15" customHeight="1" x14ac:dyDescent="0.25">
      <c r="A37" s="23" t="s">
        <v>63</v>
      </c>
      <c r="B37" s="10">
        <v>0</v>
      </c>
      <c r="C37" s="10">
        <v>0</v>
      </c>
      <c r="D37" s="10">
        <v>0</v>
      </c>
      <c r="E37" s="12">
        <f t="shared" si="25"/>
        <v>0</v>
      </c>
      <c r="F37" s="12"/>
      <c r="G37" s="10">
        <v>0</v>
      </c>
      <c r="H37" s="10">
        <v>0</v>
      </c>
      <c r="I37" s="10">
        <v>0</v>
      </c>
      <c r="J37" s="12">
        <f t="shared" si="26"/>
        <v>0</v>
      </c>
      <c r="K37" s="12"/>
      <c r="L37" s="10">
        <v>0</v>
      </c>
      <c r="M37" s="10">
        <v>0</v>
      </c>
      <c r="N37" s="10">
        <v>0</v>
      </c>
      <c r="O37" s="12">
        <f t="shared" si="27"/>
        <v>0</v>
      </c>
      <c r="P37" s="12"/>
      <c r="Q37" s="10">
        <v>0</v>
      </c>
      <c r="R37" s="10">
        <v>0</v>
      </c>
      <c r="S37" s="10">
        <v>0</v>
      </c>
      <c r="T37" s="12">
        <f t="shared" si="28"/>
        <v>0</v>
      </c>
      <c r="U37" s="12"/>
      <c r="V37" s="13"/>
      <c r="W37" s="12">
        <f t="shared" si="29"/>
        <v>0</v>
      </c>
      <c r="X37" s="12">
        <v>0</v>
      </c>
      <c r="Y37" s="6"/>
      <c r="Z37" s="7"/>
    </row>
    <row r="38" spans="1:26" ht="15" customHeight="1" x14ac:dyDescent="0.25">
      <c r="A38" s="23" t="s">
        <v>64</v>
      </c>
      <c r="B38" s="10">
        <v>0</v>
      </c>
      <c r="C38" s="10">
        <v>0</v>
      </c>
      <c r="D38" s="10">
        <v>0</v>
      </c>
      <c r="E38" s="12">
        <f t="shared" si="25"/>
        <v>0</v>
      </c>
      <c r="F38" s="12"/>
      <c r="G38" s="10">
        <v>0</v>
      </c>
      <c r="H38" s="10">
        <v>0</v>
      </c>
      <c r="I38" s="10">
        <v>0</v>
      </c>
      <c r="J38" s="12">
        <f t="shared" si="26"/>
        <v>0</v>
      </c>
      <c r="K38" s="12"/>
      <c r="L38" s="10">
        <v>0</v>
      </c>
      <c r="M38" s="10">
        <v>0</v>
      </c>
      <c r="N38" s="10">
        <v>0</v>
      </c>
      <c r="O38" s="12">
        <f t="shared" si="27"/>
        <v>0</v>
      </c>
      <c r="P38" s="12"/>
      <c r="Q38" s="10">
        <v>0</v>
      </c>
      <c r="R38" s="10">
        <v>0</v>
      </c>
      <c r="S38" s="10">
        <v>0</v>
      </c>
      <c r="T38" s="12">
        <f t="shared" si="28"/>
        <v>0</v>
      </c>
      <c r="U38" s="12"/>
      <c r="V38" s="13"/>
      <c r="W38" s="12">
        <f t="shared" si="29"/>
        <v>0</v>
      </c>
      <c r="X38" s="12">
        <v>0</v>
      </c>
      <c r="Y38" s="6"/>
      <c r="Z38" s="7"/>
    </row>
    <row r="39" spans="1:26" ht="15" customHeight="1" x14ac:dyDescent="0.3">
      <c r="A39" s="24" t="s">
        <v>42</v>
      </c>
      <c r="B39" s="16">
        <f t="shared" ref="B39:O39" si="30">SUM(B34:B38)</f>
        <v>37.32</v>
      </c>
      <c r="C39" s="16">
        <f t="shared" si="30"/>
        <v>68.349999999999994</v>
      </c>
      <c r="D39" s="16">
        <f t="shared" si="30"/>
        <v>0</v>
      </c>
      <c r="E39" s="17">
        <f t="shared" si="30"/>
        <v>105.66999999999999</v>
      </c>
      <c r="F39" s="17">
        <f t="shared" si="30"/>
        <v>0</v>
      </c>
      <c r="G39" s="16">
        <f t="shared" si="30"/>
        <v>0</v>
      </c>
      <c r="H39" s="16">
        <f t="shared" si="30"/>
        <v>0</v>
      </c>
      <c r="I39" s="16">
        <f t="shared" si="30"/>
        <v>52.23</v>
      </c>
      <c r="J39" s="17">
        <f t="shared" si="30"/>
        <v>52.23</v>
      </c>
      <c r="K39" s="17">
        <f t="shared" si="30"/>
        <v>0</v>
      </c>
      <c r="L39" s="16">
        <f t="shared" si="30"/>
        <v>48.49</v>
      </c>
      <c r="M39" s="16">
        <f t="shared" si="30"/>
        <v>11.25</v>
      </c>
      <c r="N39" s="16">
        <f t="shared" si="30"/>
        <v>46.64</v>
      </c>
      <c r="O39" s="17">
        <f t="shared" si="30"/>
        <v>106.38</v>
      </c>
      <c r="P39" s="17"/>
      <c r="Q39" s="16">
        <f t="shared" ref="Q39:T39" si="31">SUM(Q34:Q38)</f>
        <v>603.11</v>
      </c>
      <c r="R39" s="16">
        <f t="shared" si="31"/>
        <v>46.64</v>
      </c>
      <c r="S39" s="16">
        <f t="shared" si="31"/>
        <v>29.51</v>
      </c>
      <c r="T39" s="17">
        <f t="shared" si="31"/>
        <v>679.26</v>
      </c>
      <c r="U39" s="17"/>
      <c r="V39" s="26"/>
      <c r="W39" s="17">
        <f t="shared" ref="W39:X39" si="32">SUM(W34:W38)</f>
        <v>943.54</v>
      </c>
      <c r="X39" s="25">
        <f t="shared" si="32"/>
        <v>0</v>
      </c>
      <c r="Y39" s="6"/>
      <c r="Z39" s="7"/>
    </row>
    <row r="40" spans="1:26" ht="15" customHeight="1" x14ac:dyDescent="0.25">
      <c r="A40" s="23"/>
      <c r="B40" s="10"/>
      <c r="C40" s="10"/>
      <c r="D40" s="10"/>
      <c r="E40" s="12"/>
      <c r="F40" s="12"/>
      <c r="G40" s="10"/>
      <c r="H40" s="10"/>
      <c r="I40" s="10"/>
      <c r="J40" s="12"/>
      <c r="K40" s="12"/>
      <c r="L40" s="10"/>
      <c r="M40" s="10"/>
      <c r="N40" s="10"/>
      <c r="O40" s="12"/>
      <c r="P40" s="12"/>
      <c r="Q40" s="10"/>
      <c r="R40" s="10"/>
      <c r="S40" s="10"/>
      <c r="T40" s="12"/>
      <c r="U40" s="12"/>
      <c r="V40" s="13"/>
      <c r="W40" s="12"/>
      <c r="X40" s="12"/>
      <c r="Y40" s="6"/>
      <c r="Z40" s="7"/>
    </row>
    <row r="41" spans="1:26" ht="15" customHeight="1" x14ac:dyDescent="0.3">
      <c r="A41" s="27" t="s">
        <v>43</v>
      </c>
      <c r="B41" s="16">
        <f t="shared" ref="B41:T41" si="33">SUM(B32+B39)</f>
        <v>262.10000000000002</v>
      </c>
      <c r="C41" s="16">
        <f t="shared" si="33"/>
        <v>86.35</v>
      </c>
      <c r="D41" s="16">
        <f t="shared" si="33"/>
        <v>14</v>
      </c>
      <c r="E41" s="17">
        <f t="shared" si="33"/>
        <v>362.44999999999993</v>
      </c>
      <c r="F41" s="17">
        <f t="shared" si="33"/>
        <v>0</v>
      </c>
      <c r="G41" s="16">
        <f t="shared" si="33"/>
        <v>644</v>
      </c>
      <c r="H41" s="16">
        <f t="shared" si="33"/>
        <v>1051</v>
      </c>
      <c r="I41" s="16">
        <f t="shared" si="33"/>
        <v>70.22999999999999</v>
      </c>
      <c r="J41" s="17">
        <f t="shared" si="33"/>
        <v>1765.23</v>
      </c>
      <c r="K41" s="17">
        <f t="shared" si="33"/>
        <v>0</v>
      </c>
      <c r="L41" s="16">
        <f t="shared" si="33"/>
        <v>1160.49</v>
      </c>
      <c r="M41" s="16">
        <f t="shared" si="33"/>
        <v>2052.17</v>
      </c>
      <c r="N41" s="16">
        <f t="shared" si="33"/>
        <v>437.49</v>
      </c>
      <c r="O41" s="17">
        <f t="shared" si="33"/>
        <v>3650.1500000000005</v>
      </c>
      <c r="P41" s="17">
        <f t="shared" si="33"/>
        <v>0</v>
      </c>
      <c r="Q41" s="16">
        <f t="shared" si="33"/>
        <v>2326.5100000000002</v>
      </c>
      <c r="R41" s="16">
        <f t="shared" si="33"/>
        <v>65.64</v>
      </c>
      <c r="S41" s="16">
        <f t="shared" si="33"/>
        <v>45.71</v>
      </c>
      <c r="T41" s="17">
        <f t="shared" si="33"/>
        <v>2437.8599999999997</v>
      </c>
      <c r="U41" s="17"/>
      <c r="V41" s="26"/>
      <c r="W41" s="25">
        <f t="shared" ref="W41:X41" si="34">SUM(W32+W39)</f>
        <v>8215.69</v>
      </c>
      <c r="X41" s="25">
        <f t="shared" si="34"/>
        <v>0</v>
      </c>
      <c r="Y41" s="6"/>
      <c r="Z41" s="7"/>
    </row>
    <row r="42" spans="1:26" ht="15" customHeight="1" x14ac:dyDescent="0.25">
      <c r="A42" s="23"/>
      <c r="B42" s="10"/>
      <c r="C42" s="10"/>
      <c r="D42" s="10"/>
      <c r="E42" s="12"/>
      <c r="F42" s="12"/>
      <c r="G42" s="10"/>
      <c r="H42" s="10"/>
      <c r="I42" s="10"/>
      <c r="J42" s="12"/>
      <c r="K42" s="12"/>
      <c r="L42" s="10"/>
      <c r="M42" s="10"/>
      <c r="N42" s="10"/>
      <c r="O42" s="12"/>
      <c r="P42" s="12"/>
      <c r="Q42" s="10"/>
      <c r="R42" s="10"/>
      <c r="S42" s="10"/>
      <c r="T42" s="12"/>
      <c r="U42" s="12"/>
      <c r="V42" s="13"/>
      <c r="W42" s="12"/>
      <c r="X42" s="12"/>
      <c r="Y42" s="6"/>
      <c r="Z42" s="7"/>
    </row>
    <row r="43" spans="1:26" ht="15.75" customHeight="1" x14ac:dyDescent="0.3">
      <c r="A43" s="2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6"/>
      <c r="Z43" s="6"/>
    </row>
    <row r="44" spans="1:26" ht="15.75" customHeight="1" x14ac:dyDescent="0.3">
      <c r="A44" s="28"/>
      <c r="B44" s="10"/>
      <c r="C44" s="10"/>
      <c r="D44" s="29"/>
      <c r="E44" s="9"/>
      <c r="F44" s="29"/>
      <c r="G44" s="9"/>
      <c r="H44" s="29"/>
      <c r="I44" s="9"/>
      <c r="J44" s="29"/>
      <c r="K44" s="2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6"/>
      <c r="Z44" s="6"/>
    </row>
    <row r="45" spans="1:26" ht="15.75" customHeight="1" x14ac:dyDescent="0.25">
      <c r="A45" s="30" t="s">
        <v>44</v>
      </c>
      <c r="B45" s="10"/>
      <c r="C45" s="31"/>
      <c r="D45" s="6"/>
      <c r="E45" s="29"/>
      <c r="F45" s="31"/>
      <c r="G45" s="6"/>
      <c r="H45" s="29"/>
      <c r="I45" s="9"/>
      <c r="J45" s="29"/>
      <c r="K45" s="29"/>
      <c r="L45" s="10"/>
      <c r="M45" s="10"/>
      <c r="N45" s="10"/>
      <c r="O45" s="10"/>
      <c r="P45" s="10"/>
      <c r="Q45" s="10"/>
      <c r="R45" s="10" t="s">
        <v>52</v>
      </c>
      <c r="T45" s="10"/>
      <c r="U45" s="10"/>
      <c r="V45" s="10">
        <f>SUM(W16-W41)</f>
        <v>4691.8099999999995</v>
      </c>
      <c r="W45" s="10"/>
      <c r="X45" s="10"/>
      <c r="Y45" s="10"/>
      <c r="Z45" s="6"/>
    </row>
    <row r="46" spans="1:26" ht="15.75" customHeight="1" x14ac:dyDescent="0.25">
      <c r="A46" s="30" t="s">
        <v>45</v>
      </c>
      <c r="B46" s="10"/>
      <c r="C46" s="10"/>
      <c r="D46" s="6"/>
      <c r="E46" s="29"/>
      <c r="F46" s="10"/>
      <c r="G46" s="6"/>
      <c r="H46" s="29"/>
      <c r="I46" s="9"/>
      <c r="J46" s="29"/>
      <c r="K46" s="29"/>
      <c r="L46" s="10"/>
      <c r="M46" s="10"/>
      <c r="N46" s="10"/>
      <c r="O46" s="10"/>
      <c r="P46" s="10"/>
      <c r="Q46" s="10"/>
      <c r="R46" s="10" t="s">
        <v>65</v>
      </c>
      <c r="U46" s="10"/>
      <c r="V46" s="10">
        <v>9220.31</v>
      </c>
      <c r="X46" s="10"/>
      <c r="Y46" s="10"/>
      <c r="Z46" s="6"/>
    </row>
    <row r="47" spans="1:26" ht="15.75" customHeight="1" x14ac:dyDescent="0.3">
      <c r="A47" s="28" t="s">
        <v>46</v>
      </c>
      <c r="B47" s="16"/>
      <c r="C47" s="10"/>
      <c r="D47" s="16"/>
      <c r="E47" s="10"/>
      <c r="F47" s="10"/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2"/>
      <c r="T47" s="10"/>
      <c r="U47" s="10"/>
      <c r="V47" s="16">
        <f>SUM(V45:V46)</f>
        <v>13912.119999999999</v>
      </c>
      <c r="W47" s="10"/>
      <c r="X47" s="10"/>
      <c r="Y47" s="10"/>
      <c r="Z47" s="6"/>
    </row>
    <row r="48" spans="1:26" ht="15.75" customHeight="1" x14ac:dyDescent="0.3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2"/>
      <c r="T48" s="10"/>
      <c r="U48" s="10"/>
      <c r="V48" s="10"/>
      <c r="W48" s="10"/>
      <c r="X48" s="10"/>
      <c r="Y48" s="10"/>
      <c r="Z48" s="6"/>
    </row>
    <row r="49" spans="1:26" ht="15.75" customHeight="1" x14ac:dyDescent="0.3">
      <c r="A49" s="34" t="s">
        <v>47</v>
      </c>
      <c r="B49" s="2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32"/>
      <c r="T49" s="10"/>
      <c r="U49" s="10"/>
      <c r="V49" s="29"/>
      <c r="W49" s="9"/>
      <c r="X49" s="10"/>
      <c r="Y49" s="35"/>
      <c r="Z49" s="36"/>
    </row>
    <row r="50" spans="1:26" ht="15.75" customHeight="1" x14ac:dyDescent="0.25">
      <c r="A50" s="6" t="s">
        <v>48</v>
      </c>
      <c r="B50" s="37"/>
      <c r="C50" s="10"/>
      <c r="D50" s="6"/>
      <c r="E50" s="10"/>
      <c r="F50" s="10"/>
      <c r="G50" s="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38" t="s">
        <v>69</v>
      </c>
      <c r="U50" s="10"/>
      <c r="V50" s="42">
        <v>3927.25</v>
      </c>
      <c r="W50" s="9" t="s">
        <v>49</v>
      </c>
      <c r="X50" s="10"/>
      <c r="Y50" s="6"/>
      <c r="Z50" s="6"/>
    </row>
    <row r="51" spans="1:26" ht="15.75" customHeight="1" x14ac:dyDescent="0.25">
      <c r="A51" s="6" t="s">
        <v>50</v>
      </c>
      <c r="B51" s="10"/>
      <c r="C51" s="10"/>
      <c r="D51" s="10"/>
      <c r="E51" s="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38"/>
      <c r="S51" s="32"/>
      <c r="T51" s="39"/>
      <c r="U51" s="10"/>
      <c r="V51" s="43">
        <v>9984.8700000000008</v>
      </c>
      <c r="W51" s="40" t="s">
        <v>51</v>
      </c>
      <c r="X51" s="10"/>
      <c r="Y51" s="6"/>
      <c r="Z51" s="36"/>
    </row>
    <row r="52" spans="1:26" ht="15.75" customHeight="1" x14ac:dyDescent="0.3">
      <c r="A52" s="44" t="s">
        <v>66</v>
      </c>
      <c r="B52" s="16"/>
      <c r="C52" s="41"/>
      <c r="D52" s="16"/>
      <c r="E52" s="31"/>
      <c r="F52" s="41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1" t="s">
        <v>46</v>
      </c>
      <c r="U52" s="16"/>
      <c r="V52" s="16">
        <f>SUM(V50:V51)</f>
        <v>13912.12</v>
      </c>
      <c r="W52" s="10"/>
      <c r="X52" s="10"/>
      <c r="Y52" s="6"/>
      <c r="Z52" s="6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6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35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>
      <c r="A251" s="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6"/>
      <c r="Z251" s="7"/>
    </row>
    <row r="252" spans="1:26" ht="15.75" customHeight="1" x14ac:dyDescent="0.25">
      <c r="A252" s="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6"/>
      <c r="Z252" s="7"/>
    </row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2024-04-16T13:37:18Z</dcterms:modified>
</cp:coreProperties>
</file>